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7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\Documents\TRN\Kadettide koondis\"/>
    </mc:Choice>
  </mc:AlternateContent>
  <bookViews>
    <workbookView xWindow="0" yWindow="0" windowWidth="23040" windowHeight="9084"/>
  </bookViews>
  <sheets>
    <sheet name="Leht1" sheetId="1" r:id="rId1"/>
    <sheet name="Leht2" sheetId="2" r:id="rId2"/>
    <sheet name="Leh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2" i="1" l="1"/>
  <c r="G56" i="1"/>
  <c r="G51" i="1"/>
  <c r="G50" i="1"/>
  <c r="G46" i="1"/>
  <c r="G45" i="1"/>
  <c r="G41" i="1"/>
  <c r="G40" i="1"/>
  <c r="G34" i="1"/>
  <c r="G36" i="1"/>
  <c r="G37" i="1"/>
  <c r="G39" i="1"/>
  <c r="G42" i="1"/>
  <c r="G43" i="1"/>
  <c r="G47" i="1"/>
  <c r="G48" i="1"/>
  <c r="G35" i="1"/>
  <c r="G32" i="1"/>
  <c r="G57" i="1"/>
  <c r="G58" i="1"/>
  <c r="G59" i="1"/>
  <c r="G63" i="1"/>
  <c r="G66" i="1"/>
  <c r="G69" i="1"/>
  <c r="G70" i="1"/>
  <c r="G71" i="1"/>
  <c r="G73" i="1"/>
  <c r="G74" i="1"/>
  <c r="G75" i="1"/>
  <c r="G76" i="1"/>
  <c r="G78" i="1"/>
  <c r="G79" i="1"/>
  <c r="G80" i="1"/>
  <c r="G82" i="1"/>
  <c r="G83" i="1"/>
  <c r="G84" i="1"/>
  <c r="G85" i="1"/>
  <c r="G87" i="1"/>
  <c r="G52" i="1"/>
  <c r="G22" i="1" l="1"/>
  <c r="G20" i="1"/>
  <c r="G23" i="1"/>
  <c r="G24" i="1"/>
  <c r="G25" i="1"/>
  <c r="G28" i="1"/>
  <c r="G30" i="1"/>
  <c r="G29" i="1"/>
  <c r="G27" i="1"/>
  <c r="G31" i="1"/>
  <c r="B14" i="1" l="1"/>
  <c r="B11" i="1"/>
  <c r="B12" i="1"/>
  <c r="B13" i="1"/>
  <c r="B9" i="1"/>
  <c r="B8" i="1"/>
  <c r="B10" i="1"/>
  <c r="B7" i="1"/>
</calcChain>
</file>

<file path=xl/sharedStrings.xml><?xml version="1.0" encoding="utf-8"?>
<sst xmlns="http://schemas.openxmlformats.org/spreadsheetml/2006/main" count="206" uniqueCount="163">
  <si>
    <t>Eesnimi</t>
  </si>
  <si>
    <t>Perekonnanimi</t>
  </si>
  <si>
    <t>sünniaasta</t>
  </si>
  <si>
    <t>klubi</t>
  </si>
  <si>
    <t>punktid kokku</t>
  </si>
  <si>
    <t>eelmine hooaeg 50%</t>
  </si>
  <si>
    <t>Koht</t>
  </si>
  <si>
    <t>EMV A-klass</t>
  </si>
  <si>
    <t>Baltic Sea Cup</t>
  </si>
  <si>
    <t>Võru kevad</t>
  </si>
  <si>
    <t>Bielsko Biala</t>
  </si>
  <si>
    <t>Berliin</t>
  </si>
  <si>
    <t>EMV A klass</t>
  </si>
  <si>
    <t>1 koht</t>
  </si>
  <si>
    <t>2 koht</t>
  </si>
  <si>
    <t>3 koht</t>
  </si>
  <si>
    <t>Top EK</t>
  </si>
  <si>
    <t>Teine etapp</t>
  </si>
  <si>
    <t>Esimene etapp</t>
  </si>
  <si>
    <t>EM</t>
  </si>
  <si>
    <t>MM</t>
  </si>
  <si>
    <t>Esimese ja teise etapiga tuleb koguda vähemalt 38 punkti.</t>
  </si>
  <si>
    <t>Esimese etapiga tuleb koguda vähemalt 23 punkti.</t>
  </si>
  <si>
    <t>Kolmas etapp</t>
  </si>
  <si>
    <t>Euroopa MV</t>
  </si>
  <si>
    <t>EYOF</t>
  </si>
  <si>
    <t>Noorte MM</t>
  </si>
  <si>
    <t>Noorte Olümpia</t>
  </si>
  <si>
    <t xml:space="preserve">Et esindada Eestit tiitlivõistlustel kolmandas etapid peab sportlane </t>
  </si>
  <si>
    <t>esimese ja teise etapiga saama vähemalt 15 punkti</t>
  </si>
  <si>
    <t>Punktid kehtivad kahes kaalukategoorias eeldusel, et punkte on võetud mõlemas kaalus.</t>
  </si>
  <si>
    <t>Kaal</t>
  </si>
  <si>
    <t>turniir</t>
  </si>
  <si>
    <t>+90</t>
  </si>
  <si>
    <t>+70</t>
  </si>
  <si>
    <t>7-8 koht</t>
  </si>
  <si>
    <t>Läti MV</t>
  </si>
  <si>
    <t>Alitus</t>
  </si>
  <si>
    <t>Kibuvits</t>
  </si>
  <si>
    <t>Aitado</t>
  </si>
  <si>
    <t>M-Dojo</t>
  </si>
  <si>
    <t>Audentes</t>
  </si>
  <si>
    <t>Tver</t>
  </si>
  <si>
    <t>5+6 koht</t>
  </si>
  <si>
    <t>Afina</t>
  </si>
  <si>
    <t>Zuev</t>
  </si>
  <si>
    <t>Budolinn</t>
  </si>
  <si>
    <t>Ookami</t>
  </si>
  <si>
    <t>Martin</t>
  </si>
  <si>
    <t>Robert</t>
  </si>
  <si>
    <t>Seredenko</t>
  </si>
  <si>
    <t>Simon</t>
  </si>
  <si>
    <t>Sülla</t>
  </si>
  <si>
    <t>Armen</t>
  </si>
  <si>
    <t>Movsisjan</t>
  </si>
  <si>
    <t>Karl</t>
  </si>
  <si>
    <t>Tüksammel</t>
  </si>
  <si>
    <t>Mihkel</t>
  </si>
  <si>
    <t>Altosaar</t>
  </si>
  <si>
    <t>Ralf-Stiven</t>
  </si>
  <si>
    <t>Viru</t>
  </si>
  <si>
    <t>Deniel</t>
  </si>
  <si>
    <t>Nuriev</t>
  </si>
  <si>
    <t>Boriss</t>
  </si>
  <si>
    <t>Stupkin</t>
  </si>
  <si>
    <t>Evgenii</t>
  </si>
  <si>
    <t>Basharov</t>
  </si>
  <si>
    <t>Daniel Markus</t>
  </si>
  <si>
    <t>Vardja</t>
  </si>
  <si>
    <t>Erik</t>
  </si>
  <si>
    <t>Päslane</t>
  </si>
  <si>
    <t>Carl Gustav</t>
  </si>
  <si>
    <t>Kont</t>
  </si>
  <si>
    <t>Merko</t>
  </si>
  <si>
    <t>Aasaleht</t>
  </si>
  <si>
    <t>Viljar</t>
  </si>
  <si>
    <t>Lipard</t>
  </si>
  <si>
    <t>Diana</t>
  </si>
  <si>
    <t>Kazakova</t>
  </si>
  <si>
    <t>Jelena</t>
  </si>
  <si>
    <t>Kapustina</t>
  </si>
  <si>
    <t>Arjom</t>
  </si>
  <si>
    <t>Zitnev</t>
  </si>
  <si>
    <t>Artemi</t>
  </si>
  <si>
    <t>Larionov</t>
  </si>
  <si>
    <t>Markus</t>
  </si>
  <si>
    <t>Saksladu</t>
  </si>
  <si>
    <t>Henri</t>
  </si>
  <si>
    <t>Noorsalu</t>
  </si>
  <si>
    <t>Do</t>
  </si>
  <si>
    <t>Patrik</t>
  </si>
  <si>
    <t>Pavlov</t>
  </si>
  <si>
    <t>Egert-Ervin</t>
  </si>
  <si>
    <t>Messek</t>
  </si>
  <si>
    <t>Randel</t>
  </si>
  <si>
    <t>Päästel</t>
  </si>
  <si>
    <t>Rei</t>
  </si>
  <si>
    <t>Aleks</t>
  </si>
  <si>
    <t>Tolstjakov</t>
  </si>
  <si>
    <t>Silver</t>
  </si>
  <si>
    <t>Känna</t>
  </si>
  <si>
    <t>Aleksander</t>
  </si>
  <si>
    <t>Pavljutsenko</t>
  </si>
  <si>
    <t xml:space="preserve">Ilja </t>
  </si>
  <si>
    <t>Golikov</t>
  </si>
  <si>
    <t>Märt</t>
  </si>
  <si>
    <t>Uibo</t>
  </si>
  <si>
    <t>Taavet</t>
  </si>
  <si>
    <t>Torv</t>
  </si>
  <si>
    <t>Egert</t>
  </si>
  <si>
    <t>Kerge</t>
  </si>
  <si>
    <t>Karl Tani</t>
  </si>
  <si>
    <t>Priilinn Türk</t>
  </si>
  <si>
    <t>Aleksei</t>
  </si>
  <si>
    <t>Tserednitsenko</t>
  </si>
  <si>
    <t>Richard</t>
  </si>
  <si>
    <t>Kuklane</t>
  </si>
  <si>
    <t>Jekaterina</t>
  </si>
  <si>
    <t>Soboleva</t>
  </si>
  <si>
    <t>Juula</t>
  </si>
  <si>
    <t>Kesküla</t>
  </si>
  <si>
    <t>Tuuli</t>
  </si>
  <si>
    <t>Lääts</t>
  </si>
  <si>
    <t>Samurai</t>
  </si>
  <si>
    <t>Merit</t>
  </si>
  <si>
    <t>Tarkus</t>
  </si>
  <si>
    <t>Maria</t>
  </si>
  <si>
    <t>Jakimova</t>
  </si>
  <si>
    <t>Rebecca</t>
  </si>
  <si>
    <t>Särav</t>
  </si>
  <si>
    <t>Tanuki</t>
  </si>
  <si>
    <t>Marleen</t>
  </si>
  <si>
    <t>Mikk</t>
  </si>
  <si>
    <t xml:space="preserve">Virginia </t>
  </si>
  <si>
    <t>Vesso</t>
  </si>
  <si>
    <t>Zen</t>
  </si>
  <si>
    <t xml:space="preserve">Nika </t>
  </si>
  <si>
    <t>Nedvedskaja</t>
  </si>
  <si>
    <t>Teplice, Tsehhi</t>
  </si>
  <si>
    <t>Tula, Venemaa</t>
  </si>
  <si>
    <t>Alvina</t>
  </si>
  <si>
    <t>Kolpakova</t>
  </si>
  <si>
    <t>Daria</t>
  </si>
  <si>
    <t>Mihhailova</t>
  </si>
  <si>
    <t>Anastassia</t>
  </si>
  <si>
    <t>Sazonova</t>
  </si>
  <si>
    <t>Buffendo</t>
  </si>
  <si>
    <t>Elizaveta</t>
  </si>
  <si>
    <t>Korabeinikova</t>
  </si>
  <si>
    <t>Kadettide reiting 2017a.</t>
  </si>
  <si>
    <t>Martin Zujev</t>
  </si>
  <si>
    <t>Simon Sülla</t>
  </si>
  <si>
    <t>Deniel Nuriev</t>
  </si>
  <si>
    <t>Daniel Markus Vardja</t>
  </si>
  <si>
    <t>Armen Movsisjan</t>
  </si>
  <si>
    <t>Fuengirolla, Hispaania</t>
  </si>
  <si>
    <t>Follonika, Itaalia</t>
  </si>
  <si>
    <t>Erik Päslane</t>
  </si>
  <si>
    <t>Reiting:</t>
  </si>
  <si>
    <t>Grigori</t>
  </si>
  <si>
    <t>Mõsko</t>
  </si>
  <si>
    <t>Ralf Stiven Viru</t>
  </si>
  <si>
    <t>Nika Nedvadskaja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</si>
</sst>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indexed="10"/>
      <name val="Calibri"/>
      <family val="2"/>
      <charset val="204"/>
    </font>
    <font>
      <sz val="11"/>
      <color indexed="12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10"/>
      <name val="Calibri"/>
      <family val="2"/>
      <charset val="186"/>
    </font>
    <font>
      <b/>
      <sz val="11"/>
      <color indexed="12"/>
      <name val="Calibri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60"/>
    </xf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textRotation="6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9" borderId="12" xfId="0" applyFill="1" applyBorder="1" applyAlignment="1">
      <alignment horizontal="center"/>
    </xf>
    <xf numFmtId="0" fontId="0" fillId="8" borderId="12" xfId="0" applyFill="1" applyBorder="1" applyAlignment="1">
      <alignment horizontal="center" textRotation="60"/>
    </xf>
    <xf numFmtId="0" fontId="0" fillId="9" borderId="12" xfId="0" applyFill="1" applyBorder="1" applyAlignment="1">
      <alignment horizontal="center" textRotation="60"/>
    </xf>
    <xf numFmtId="0" fontId="0" fillId="8" borderId="12" xfId="0" applyFill="1" applyBorder="1" applyAlignment="1">
      <alignment horizontal="center"/>
    </xf>
    <xf numFmtId="0" fontId="0" fillId="9" borderId="12" xfId="0" applyFill="1" applyBorder="1"/>
    <xf numFmtId="0" fontId="0" fillId="8" borderId="12" xfId="0" applyFill="1" applyBorder="1"/>
    <xf numFmtId="0" fontId="0" fillId="7" borderId="21" xfId="0" applyFill="1" applyBorder="1" applyAlignment="1">
      <alignment horizontal="center"/>
    </xf>
    <xf numFmtId="0" fontId="0" fillId="10" borderId="22" xfId="0" applyFill="1" applyBorder="1" applyAlignment="1">
      <alignment horizontal="center" textRotation="60"/>
    </xf>
    <xf numFmtId="0" fontId="0" fillId="7" borderId="21" xfId="0" applyFill="1" applyBorder="1" applyAlignment="1">
      <alignment horizontal="center" textRotation="60"/>
    </xf>
    <xf numFmtId="0" fontId="0" fillId="10" borderId="22" xfId="0" applyFill="1" applyBorder="1" applyAlignment="1">
      <alignment horizontal="center"/>
    </xf>
    <xf numFmtId="0" fontId="0" fillId="7" borderId="21" xfId="0" applyFill="1" applyBorder="1"/>
    <xf numFmtId="0" fontId="0" fillId="10" borderId="22" xfId="0" applyFill="1" applyBorder="1"/>
    <xf numFmtId="0" fontId="0" fillId="7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12" borderId="19" xfId="0" applyFill="1" applyBorder="1" applyAlignment="1">
      <alignment horizontal="center" textRotation="60"/>
    </xf>
    <xf numFmtId="0" fontId="0" fillId="12" borderId="19" xfId="0" applyFill="1" applyBorder="1" applyAlignment="1">
      <alignment horizontal="center"/>
    </xf>
    <xf numFmtId="0" fontId="0" fillId="12" borderId="19" xfId="0" applyFill="1" applyBorder="1"/>
    <xf numFmtId="0" fontId="0" fillId="12" borderId="20" xfId="0" applyFill="1" applyBorder="1"/>
    <xf numFmtId="0" fontId="0" fillId="13" borderId="0" xfId="0" applyFill="1" applyBorder="1"/>
    <xf numFmtId="0" fontId="0" fillId="11" borderId="0" xfId="0" applyFill="1" applyBorder="1" applyAlignment="1">
      <alignment horizontal="center" textRotation="60"/>
    </xf>
    <xf numFmtId="0" fontId="0" fillId="11" borderId="0" xfId="0" applyFill="1" applyBorder="1" applyAlignment="1">
      <alignment horizontal="center"/>
    </xf>
    <xf numFmtId="0" fontId="0" fillId="11" borderId="0" xfId="0" applyFill="1" applyBorder="1"/>
    <xf numFmtId="0" fontId="0" fillId="11" borderId="17" xfId="0" applyFill="1" applyBorder="1"/>
    <xf numFmtId="0" fontId="0" fillId="12" borderId="0" xfId="0" applyFill="1" applyBorder="1" applyAlignment="1">
      <alignment horizontal="center" textRotation="60"/>
    </xf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0" fontId="0" fillId="12" borderId="17" xfId="0" applyFill="1" applyBorder="1"/>
    <xf numFmtId="0" fontId="0" fillId="11" borderId="16" xfId="0" applyFill="1" applyBorder="1" applyAlignment="1">
      <alignment horizontal="center" textRotation="60"/>
    </xf>
    <xf numFmtId="0" fontId="0" fillId="11" borderId="16" xfId="0" applyFill="1" applyBorder="1" applyAlignment="1">
      <alignment horizontal="center"/>
    </xf>
    <xf numFmtId="0" fontId="0" fillId="11" borderId="16" xfId="0" applyFill="1" applyBorder="1"/>
    <xf numFmtId="0" fontId="0" fillId="11" borderId="18" xfId="0" applyFill="1" applyBorder="1"/>
    <xf numFmtId="0" fontId="0" fillId="14" borderId="19" xfId="0" applyFill="1" applyBorder="1" applyAlignment="1">
      <alignment horizontal="center" textRotation="60"/>
    </xf>
    <xf numFmtId="0" fontId="0" fillId="14" borderId="16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19" xfId="0" applyFill="1" applyBorder="1"/>
    <xf numFmtId="0" fontId="0" fillId="14" borderId="16" xfId="0" applyFill="1" applyBorder="1"/>
    <xf numFmtId="0" fontId="0" fillId="14" borderId="20" xfId="0" applyFill="1" applyBorder="1"/>
    <xf numFmtId="0" fontId="0" fillId="14" borderId="18" xfId="0" applyFill="1" applyBorder="1"/>
    <xf numFmtId="0" fontId="0" fillId="12" borderId="28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5" fillId="0" borderId="0" xfId="0" applyFont="1" applyAlignment="1">
      <alignment textRotation="60"/>
    </xf>
    <xf numFmtId="0" fontId="6" fillId="0" borderId="0" xfId="0" applyFont="1" applyAlignment="1">
      <alignment textRotation="6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textRotation="60"/>
    </xf>
    <xf numFmtId="0" fontId="7" fillId="0" borderId="26" xfId="0" applyFont="1" applyBorder="1" applyAlignment="1">
      <alignment horizontal="center" textRotation="60"/>
    </xf>
    <xf numFmtId="0" fontId="5" fillId="7" borderId="13" xfId="0" applyFont="1" applyFill="1" applyBorder="1" applyAlignment="1">
      <alignment horizontal="center" textRotation="60"/>
    </xf>
    <xf numFmtId="0" fontId="5" fillId="9" borderId="14" xfId="0" applyFont="1" applyFill="1" applyBorder="1" applyAlignment="1">
      <alignment horizontal="center" textRotation="60"/>
    </xf>
    <xf numFmtId="0" fontId="5" fillId="8" borderId="14" xfId="0" applyFont="1" applyFill="1" applyBorder="1" applyAlignment="1">
      <alignment horizontal="center" textRotation="60"/>
    </xf>
    <xf numFmtId="0" fontId="5" fillId="10" borderId="15" xfId="0" applyFont="1" applyFill="1" applyBorder="1" applyAlignment="1">
      <alignment horizontal="center" textRotation="60"/>
    </xf>
    <xf numFmtId="0" fontId="5" fillId="12" borderId="13" xfId="0" applyFont="1" applyFill="1" applyBorder="1" applyAlignment="1">
      <alignment horizontal="center" textRotation="60"/>
    </xf>
    <xf numFmtId="0" fontId="5" fillId="11" borderId="14" xfId="0" applyFont="1" applyFill="1" applyBorder="1" applyAlignment="1">
      <alignment horizontal="center" textRotation="60"/>
    </xf>
    <xf numFmtId="0" fontId="5" fillId="12" borderId="14" xfId="0" applyFont="1" applyFill="1" applyBorder="1" applyAlignment="1">
      <alignment horizontal="center" textRotation="60"/>
    </xf>
    <xf numFmtId="0" fontId="5" fillId="11" borderId="15" xfId="0" applyFont="1" applyFill="1" applyBorder="1" applyAlignment="1">
      <alignment horizontal="center" textRotation="60"/>
    </xf>
    <xf numFmtId="0" fontId="5" fillId="14" borderId="13" xfId="0" applyFont="1" applyFill="1" applyBorder="1" applyAlignment="1">
      <alignment horizontal="center" textRotation="60"/>
    </xf>
    <xf numFmtId="0" fontId="5" fillId="14" borderId="15" xfId="0" applyFont="1" applyFill="1" applyBorder="1" applyAlignment="1">
      <alignment horizontal="center" textRotation="60"/>
    </xf>
    <xf numFmtId="0" fontId="0" fillId="13" borderId="0" xfId="0" applyFill="1"/>
    <xf numFmtId="0" fontId="0" fillId="0" borderId="0" xfId="0" applyAlignment="1">
      <alignment horizontal="right" textRotation="60"/>
    </xf>
    <xf numFmtId="0" fontId="0" fillId="10" borderId="25" xfId="0" applyFill="1" applyBorder="1" applyAlignment="1">
      <alignment horizontal="center"/>
    </xf>
    <xf numFmtId="0" fontId="0" fillId="0" borderId="0" xfId="0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zoomScale="70" zoomScaleNormal="70" workbookViewId="0">
      <selection activeCell="D19" sqref="D19"/>
    </sheetView>
  </sheetViews>
  <sheetFormatPr defaultColWidth="8.77734375" defaultRowHeight="14.4" x14ac:dyDescent="0.3"/>
  <cols>
    <col min="1" max="1" width="5.33203125" customWidth="1"/>
    <col min="2" max="2" width="5.33203125" style="46" customWidth="1"/>
    <col min="3" max="3" width="22.33203125" customWidth="1"/>
    <col min="4" max="4" width="18.44140625" customWidth="1"/>
    <col min="5" max="5" width="7.33203125" customWidth="1"/>
    <col min="6" max="6" width="10.109375" customWidth="1"/>
    <col min="7" max="7" width="8.77734375" style="61" customWidth="1"/>
    <col min="8" max="8" width="12" customWidth="1"/>
    <col min="9" max="9" width="7.6640625" customWidth="1"/>
    <col min="10" max="10" width="8" customWidth="1"/>
    <col min="11" max="11" width="9.77734375" customWidth="1"/>
    <col min="16" max="16" width="9.44140625" customWidth="1"/>
    <col min="17" max="17" width="10.44140625" customWidth="1"/>
  </cols>
  <sheetData>
    <row r="1" spans="1:19" x14ac:dyDescent="0.3">
      <c r="A1" s="4" t="s">
        <v>149</v>
      </c>
      <c r="B1" s="45"/>
      <c r="C1" s="4"/>
      <c r="E1" s="10" t="s">
        <v>32</v>
      </c>
      <c r="F1" s="11"/>
      <c r="G1" s="50" t="s">
        <v>13</v>
      </c>
      <c r="H1" t="s">
        <v>14</v>
      </c>
      <c r="J1" s="5" t="s">
        <v>15</v>
      </c>
      <c r="K1" s="5" t="s">
        <v>43</v>
      </c>
      <c r="L1" s="5" t="s">
        <v>35</v>
      </c>
    </row>
    <row r="2" spans="1:19" x14ac:dyDescent="0.3">
      <c r="D2" s="20" t="s">
        <v>18</v>
      </c>
      <c r="E2" s="20" t="s">
        <v>12</v>
      </c>
      <c r="F2" s="21"/>
      <c r="G2" s="51">
        <v>5</v>
      </c>
      <c r="H2" s="23">
        <v>3</v>
      </c>
      <c r="I2" s="23"/>
      <c r="J2" s="22">
        <v>2</v>
      </c>
      <c r="K2" s="22"/>
      <c r="L2" s="22"/>
      <c r="M2" t="s">
        <v>22</v>
      </c>
    </row>
    <row r="3" spans="1:19" x14ac:dyDescent="0.3">
      <c r="D3" s="12"/>
      <c r="E3" s="12" t="s">
        <v>36</v>
      </c>
      <c r="F3" s="13"/>
      <c r="G3" s="52">
        <v>10</v>
      </c>
      <c r="H3" s="24">
        <v>7</v>
      </c>
      <c r="I3" s="24"/>
      <c r="J3" s="6">
        <v>5</v>
      </c>
      <c r="K3" s="6">
        <v>3</v>
      </c>
      <c r="L3" s="6"/>
    </row>
    <row r="4" spans="1:19" x14ac:dyDescent="0.3">
      <c r="D4" s="12"/>
      <c r="E4" s="12" t="s">
        <v>8</v>
      </c>
      <c r="F4" s="13"/>
      <c r="G4" s="52">
        <v>10</v>
      </c>
      <c r="H4" s="24">
        <v>7</v>
      </c>
      <c r="I4" s="24"/>
      <c r="J4" s="6">
        <v>5</v>
      </c>
      <c r="K4" s="6">
        <v>3</v>
      </c>
      <c r="L4" s="6"/>
    </row>
    <row r="5" spans="1:19" x14ac:dyDescent="0.3">
      <c r="D5" s="12"/>
      <c r="E5" s="12" t="s">
        <v>37</v>
      </c>
      <c r="F5" s="13"/>
      <c r="G5" s="52">
        <v>10</v>
      </c>
      <c r="H5" s="24">
        <v>7</v>
      </c>
      <c r="I5" s="24"/>
      <c r="J5" s="6">
        <v>5</v>
      </c>
      <c r="K5" s="6">
        <v>3</v>
      </c>
      <c r="L5" s="6"/>
    </row>
    <row r="6" spans="1:19" x14ac:dyDescent="0.3">
      <c r="A6" t="s">
        <v>158</v>
      </c>
      <c r="D6" s="25"/>
      <c r="E6" s="25" t="s">
        <v>9</v>
      </c>
      <c r="F6" s="26"/>
      <c r="G6" s="53">
        <v>10</v>
      </c>
      <c r="H6" s="28">
        <v>7</v>
      </c>
      <c r="I6" s="28"/>
      <c r="J6" s="27">
        <v>5</v>
      </c>
      <c r="K6" s="27">
        <v>3</v>
      </c>
      <c r="L6" s="27"/>
    </row>
    <row r="7" spans="1:19" x14ac:dyDescent="0.3">
      <c r="A7" s="122">
        <v>1</v>
      </c>
      <c r="B7" s="122">
        <f>LARGE(G20:G87,1)</f>
        <v>69.5</v>
      </c>
      <c r="C7" s="122" t="s">
        <v>150</v>
      </c>
      <c r="D7" s="29" t="s">
        <v>17</v>
      </c>
      <c r="E7" s="29" t="s">
        <v>10</v>
      </c>
      <c r="F7" s="30"/>
      <c r="G7" s="54">
        <v>40</v>
      </c>
      <c r="H7" s="32">
        <v>35</v>
      </c>
      <c r="I7" s="32"/>
      <c r="J7" s="31">
        <v>30</v>
      </c>
      <c r="K7" s="31">
        <v>25</v>
      </c>
      <c r="L7" s="31">
        <v>15</v>
      </c>
      <c r="M7" t="s">
        <v>21</v>
      </c>
    </row>
    <row r="8" spans="1:19" x14ac:dyDescent="0.3">
      <c r="A8" s="122">
        <v>2</v>
      </c>
      <c r="B8" s="122">
        <f>LARGE(G20:G87,2)</f>
        <v>27</v>
      </c>
      <c r="C8" s="122" t="s">
        <v>151</v>
      </c>
      <c r="D8" s="14"/>
      <c r="E8" s="14" t="s">
        <v>42</v>
      </c>
      <c r="F8" s="15"/>
      <c r="G8" s="55">
        <v>40</v>
      </c>
      <c r="H8" s="33">
        <v>35</v>
      </c>
      <c r="I8" s="33"/>
      <c r="J8" s="7">
        <v>30</v>
      </c>
      <c r="K8" s="7">
        <v>25</v>
      </c>
      <c r="L8" s="7">
        <v>15</v>
      </c>
    </row>
    <row r="9" spans="1:19" x14ac:dyDescent="0.3">
      <c r="A9" s="122">
        <v>2</v>
      </c>
      <c r="B9" s="122">
        <f>LARGE(G20:G87,3)</f>
        <v>27</v>
      </c>
      <c r="C9" s="122" t="s">
        <v>152</v>
      </c>
      <c r="D9" s="14"/>
      <c r="E9" s="14" t="s">
        <v>11</v>
      </c>
      <c r="F9" s="15"/>
      <c r="G9" s="55">
        <v>40</v>
      </c>
      <c r="H9" s="33">
        <v>35</v>
      </c>
      <c r="I9" s="33"/>
      <c r="J9" s="7">
        <v>30</v>
      </c>
      <c r="K9" s="7">
        <v>25</v>
      </c>
      <c r="L9" s="7">
        <v>15</v>
      </c>
    </row>
    <row r="10" spans="1:19" x14ac:dyDescent="0.3">
      <c r="A10" s="122">
        <v>4</v>
      </c>
      <c r="B10" s="122">
        <f>LARGE(G20:G87,4)</f>
        <v>25</v>
      </c>
      <c r="C10" s="122" t="s">
        <v>157</v>
      </c>
      <c r="D10" s="34"/>
      <c r="E10" s="34" t="s">
        <v>16</v>
      </c>
      <c r="F10" s="35"/>
      <c r="G10" s="56">
        <v>40</v>
      </c>
      <c r="H10" s="37">
        <v>35</v>
      </c>
      <c r="I10" s="37"/>
      <c r="J10" s="36">
        <v>30</v>
      </c>
      <c r="K10" s="36">
        <v>25</v>
      </c>
      <c r="L10" s="36">
        <v>15</v>
      </c>
    </row>
    <row r="11" spans="1:19" x14ac:dyDescent="0.3">
      <c r="A11" s="122">
        <v>5</v>
      </c>
      <c r="B11" s="122">
        <f>LARGE(G20:G87,5)</f>
        <v>21</v>
      </c>
      <c r="C11" s="122" t="s">
        <v>153</v>
      </c>
      <c r="D11" s="38" t="s">
        <v>23</v>
      </c>
      <c r="E11" s="38" t="s">
        <v>24</v>
      </c>
      <c r="F11" s="39"/>
      <c r="G11" s="57">
        <v>50</v>
      </c>
      <c r="H11" s="41">
        <v>45</v>
      </c>
      <c r="I11" s="41"/>
      <c r="J11" s="40">
        <v>40</v>
      </c>
      <c r="K11" s="40">
        <v>35</v>
      </c>
      <c r="L11" s="40">
        <v>30</v>
      </c>
      <c r="M11" t="s">
        <v>28</v>
      </c>
    </row>
    <row r="12" spans="1:19" x14ac:dyDescent="0.3">
      <c r="A12" s="122">
        <v>6</v>
      </c>
      <c r="B12" s="122">
        <f>LARGE(G20:G87,6)</f>
        <v>18</v>
      </c>
      <c r="C12" s="122" t="s">
        <v>154</v>
      </c>
      <c r="D12" s="16"/>
      <c r="E12" s="16" t="s">
        <v>26</v>
      </c>
      <c r="F12" s="17"/>
      <c r="G12" s="58">
        <v>50</v>
      </c>
      <c r="H12" s="42">
        <v>45</v>
      </c>
      <c r="I12" s="42"/>
      <c r="J12" s="8">
        <v>40</v>
      </c>
      <c r="K12" s="8">
        <v>35</v>
      </c>
      <c r="L12" s="8">
        <v>30</v>
      </c>
      <c r="M12" t="s">
        <v>29</v>
      </c>
    </row>
    <row r="13" spans="1:19" x14ac:dyDescent="0.3">
      <c r="A13" s="122">
        <v>7</v>
      </c>
      <c r="B13" s="122">
        <f>LARGE(G20:G87,7)</f>
        <v>17</v>
      </c>
      <c r="C13" s="122" t="s">
        <v>161</v>
      </c>
      <c r="D13" s="16"/>
      <c r="E13" s="16" t="s">
        <v>25</v>
      </c>
      <c r="F13" s="17"/>
      <c r="G13" s="58">
        <v>40</v>
      </c>
      <c r="H13" s="42">
        <v>35</v>
      </c>
      <c r="I13" s="42"/>
      <c r="J13" s="8">
        <v>30</v>
      </c>
      <c r="K13" s="8">
        <v>25</v>
      </c>
      <c r="L13" s="8">
        <v>20</v>
      </c>
    </row>
    <row r="14" spans="1:19" x14ac:dyDescent="0.3">
      <c r="A14" s="122">
        <v>7</v>
      </c>
      <c r="B14" s="122">
        <f>LARGE(G20:G87,8)</f>
        <v>17</v>
      </c>
      <c r="C14" s="122" t="s">
        <v>162</v>
      </c>
      <c r="D14" s="18"/>
      <c r="E14" s="18" t="s">
        <v>27</v>
      </c>
      <c r="F14" s="19"/>
      <c r="G14" s="59">
        <v>40</v>
      </c>
      <c r="H14" s="43">
        <v>35</v>
      </c>
      <c r="I14" s="43"/>
      <c r="J14" s="9">
        <v>30</v>
      </c>
      <c r="K14" s="9">
        <v>25</v>
      </c>
      <c r="L14" s="9">
        <v>20</v>
      </c>
      <c r="M14" s="1"/>
      <c r="N14" s="1"/>
      <c r="O14" s="1"/>
      <c r="P14" s="1"/>
      <c r="Q14" s="1"/>
      <c r="R14" s="1"/>
      <c r="S14" s="1"/>
    </row>
    <row r="15" spans="1:19" x14ac:dyDescent="0.3">
      <c r="A15" s="122"/>
      <c r="B15" s="122"/>
      <c r="C15" s="122"/>
      <c r="D15" s="3"/>
      <c r="E15" s="3"/>
      <c r="F15" s="3"/>
      <c r="G15" s="60"/>
      <c r="H15" s="3"/>
      <c r="I15" s="3"/>
      <c r="J15" s="3"/>
      <c r="K15" s="3"/>
      <c r="L15" s="3"/>
      <c r="M15" s="1"/>
      <c r="N15" s="1"/>
      <c r="O15" s="1"/>
      <c r="P15" s="1"/>
      <c r="Q15" s="1"/>
      <c r="R15" s="1"/>
      <c r="S15" s="1"/>
    </row>
    <row r="16" spans="1:19" x14ac:dyDescent="0.3">
      <c r="A16" s="122"/>
      <c r="B16" s="122"/>
      <c r="C16" s="122"/>
      <c r="D16" s="3" t="s">
        <v>30</v>
      </c>
      <c r="E16" s="3"/>
      <c r="F16" s="3"/>
      <c r="G16" s="60"/>
      <c r="H16" s="3"/>
      <c r="I16" s="3"/>
      <c r="J16" s="3"/>
      <c r="K16" s="3"/>
      <c r="L16" s="3"/>
      <c r="M16" s="1"/>
      <c r="N16" s="1"/>
      <c r="O16" s="1"/>
      <c r="P16" s="1"/>
      <c r="Q16" s="1"/>
      <c r="R16" s="1"/>
      <c r="S16" s="1"/>
    </row>
    <row r="17" spans="1:23" x14ac:dyDescent="0.3">
      <c r="A17" s="122"/>
      <c r="B17" s="122"/>
      <c r="C17" s="85"/>
      <c r="D17" s="3"/>
      <c r="E17" s="3"/>
      <c r="F17" s="3"/>
      <c r="G17" s="60"/>
      <c r="H17" s="3"/>
      <c r="I17" s="3"/>
      <c r="J17" s="3"/>
      <c r="K17" s="3"/>
      <c r="L17" s="3"/>
      <c r="M17" s="1"/>
      <c r="N17" s="1"/>
      <c r="O17" s="1"/>
      <c r="P17" s="1"/>
      <c r="Q17" s="1"/>
      <c r="R17" s="1"/>
      <c r="S17" s="1"/>
    </row>
    <row r="18" spans="1:23" ht="13.2" customHeight="1" thickBot="1" x14ac:dyDescent="0.35"/>
    <row r="19" spans="1:23" ht="106.95" customHeight="1" x14ac:dyDescent="0.3">
      <c r="A19" s="108" t="s">
        <v>31</v>
      </c>
      <c r="B19" s="107" t="s">
        <v>6</v>
      </c>
      <c r="C19" s="109" t="s">
        <v>0</v>
      </c>
      <c r="D19" s="109" t="s">
        <v>1</v>
      </c>
      <c r="E19" s="110" t="s">
        <v>2</v>
      </c>
      <c r="F19" s="110" t="s">
        <v>3</v>
      </c>
      <c r="G19" s="111" t="s">
        <v>4</v>
      </c>
      <c r="H19" s="110" t="s">
        <v>5</v>
      </c>
      <c r="I19" s="112" t="s">
        <v>36</v>
      </c>
      <c r="J19" s="113" t="s">
        <v>7</v>
      </c>
      <c r="K19" s="114" t="s">
        <v>9</v>
      </c>
      <c r="L19" s="115" t="s">
        <v>8</v>
      </c>
      <c r="M19" s="116" t="s">
        <v>156</v>
      </c>
      <c r="N19" s="117" t="s">
        <v>155</v>
      </c>
      <c r="O19" s="118" t="s">
        <v>139</v>
      </c>
      <c r="P19" s="117" t="s">
        <v>138</v>
      </c>
      <c r="Q19" s="118" t="s">
        <v>11</v>
      </c>
      <c r="R19" s="119" t="s">
        <v>10</v>
      </c>
      <c r="S19" s="120" t="s">
        <v>19</v>
      </c>
      <c r="T19" s="121" t="s">
        <v>20</v>
      </c>
    </row>
    <row r="20" spans="1:23" x14ac:dyDescent="0.3">
      <c r="A20" s="48">
        <v>46</v>
      </c>
      <c r="B20" s="64">
        <v>1</v>
      </c>
      <c r="C20" t="s">
        <v>75</v>
      </c>
      <c r="D20" t="s">
        <v>76</v>
      </c>
      <c r="E20" s="1">
        <v>2003</v>
      </c>
      <c r="F20" t="s">
        <v>41</v>
      </c>
      <c r="G20" s="80">
        <f>SUM(H20:T20)</f>
        <v>10</v>
      </c>
      <c r="H20" s="1"/>
      <c r="I20" s="71">
        <v>10</v>
      </c>
      <c r="J20" s="65"/>
      <c r="K20" s="66"/>
      <c r="L20" s="72"/>
      <c r="M20" s="81"/>
      <c r="N20" s="86"/>
      <c r="O20" s="90"/>
      <c r="P20" s="86"/>
      <c r="Q20" s="90"/>
      <c r="R20" s="94"/>
      <c r="S20" s="98"/>
      <c r="T20" s="99"/>
      <c r="U20" s="1"/>
      <c r="V20" s="1"/>
      <c r="W20" s="1"/>
    </row>
    <row r="21" spans="1:23" x14ac:dyDescent="0.3">
      <c r="A21" s="47"/>
      <c r="B21" s="123"/>
      <c r="C21" s="1"/>
      <c r="D21" s="1"/>
      <c r="E21" s="2"/>
      <c r="F21" s="2"/>
      <c r="G21" s="80"/>
      <c r="H21" s="2"/>
      <c r="I21" s="73"/>
      <c r="J21" s="67"/>
      <c r="K21" s="66"/>
      <c r="L21" s="72"/>
      <c r="M21" s="81"/>
      <c r="N21" s="86"/>
      <c r="O21" s="90"/>
      <c r="P21" s="86"/>
      <c r="Q21" s="90"/>
      <c r="R21" s="94"/>
      <c r="S21" s="98"/>
      <c r="T21" s="99"/>
      <c r="U21" s="1"/>
      <c r="V21" s="1"/>
      <c r="W21" s="1"/>
    </row>
    <row r="22" spans="1:23" x14ac:dyDescent="0.3">
      <c r="A22" s="48">
        <v>50</v>
      </c>
      <c r="B22" s="64">
        <v>1</v>
      </c>
      <c r="C22" t="s">
        <v>81</v>
      </c>
      <c r="D22" t="s">
        <v>82</v>
      </c>
      <c r="E22" s="1"/>
      <c r="F22" t="s">
        <v>44</v>
      </c>
      <c r="G22" s="80">
        <f>SUM(H22:W22)</f>
        <v>5</v>
      </c>
      <c r="H22" s="1"/>
      <c r="I22" s="71"/>
      <c r="J22" s="65">
        <v>5</v>
      </c>
      <c r="K22" s="68"/>
      <c r="L22" s="74"/>
      <c r="M22" s="82"/>
      <c r="N22" s="87"/>
      <c r="O22" s="91"/>
      <c r="P22" s="87"/>
      <c r="Q22" s="91"/>
      <c r="R22" s="95"/>
      <c r="S22" s="100"/>
      <c r="T22" s="99"/>
      <c r="U22" s="1"/>
      <c r="V22" s="1"/>
      <c r="W22" s="1"/>
    </row>
    <row r="23" spans="1:23" x14ac:dyDescent="0.3">
      <c r="A23" s="48"/>
      <c r="B23" s="64">
        <v>1</v>
      </c>
      <c r="C23" t="s">
        <v>85</v>
      </c>
      <c r="D23" t="s">
        <v>86</v>
      </c>
      <c r="F23" t="s">
        <v>41</v>
      </c>
      <c r="G23" s="80">
        <f>SUM(H23:W23)</f>
        <v>5</v>
      </c>
      <c r="H23" s="1"/>
      <c r="I23" s="71"/>
      <c r="J23" s="65">
        <v>2</v>
      </c>
      <c r="K23" s="68">
        <v>3</v>
      </c>
      <c r="L23" s="74"/>
      <c r="M23" s="82"/>
      <c r="N23" s="87"/>
      <c r="O23" s="91"/>
      <c r="P23" s="87"/>
      <c r="Q23" s="91"/>
      <c r="R23" s="95"/>
      <c r="S23" s="100"/>
      <c r="T23" s="99"/>
      <c r="U23" s="1"/>
      <c r="V23" s="1"/>
      <c r="W23" s="1"/>
    </row>
    <row r="24" spans="1:23" x14ac:dyDescent="0.3">
      <c r="A24" s="48"/>
      <c r="B24" s="64">
        <v>3</v>
      </c>
      <c r="C24" t="s">
        <v>83</v>
      </c>
      <c r="D24" t="s">
        <v>84</v>
      </c>
      <c r="F24" t="s">
        <v>41</v>
      </c>
      <c r="G24" s="80">
        <f>SUM(H24:W24)</f>
        <v>3</v>
      </c>
      <c r="H24" s="1"/>
      <c r="I24" s="71"/>
      <c r="J24" s="65">
        <v>3</v>
      </c>
      <c r="K24" s="68"/>
      <c r="L24" s="74"/>
      <c r="M24" s="82"/>
      <c r="N24" s="87"/>
      <c r="O24" s="91"/>
      <c r="P24" s="87"/>
      <c r="Q24" s="91"/>
      <c r="R24" s="95"/>
      <c r="S24" s="100"/>
      <c r="T24" s="99"/>
      <c r="U24" s="1"/>
      <c r="V24" s="1"/>
      <c r="W24" s="1"/>
    </row>
    <row r="25" spans="1:23" x14ac:dyDescent="0.3">
      <c r="A25" s="48"/>
      <c r="B25" s="64">
        <v>4</v>
      </c>
      <c r="C25" t="s">
        <v>87</v>
      </c>
      <c r="D25" t="s">
        <v>88</v>
      </c>
      <c r="F25" t="s">
        <v>89</v>
      </c>
      <c r="G25" s="80">
        <f>SUM(H25:W25)</f>
        <v>2</v>
      </c>
      <c r="H25" s="1"/>
      <c r="I25" s="71"/>
      <c r="J25" s="65">
        <v>2</v>
      </c>
      <c r="K25" s="68"/>
      <c r="L25" s="74"/>
      <c r="M25" s="82"/>
      <c r="N25" s="87"/>
      <c r="O25" s="91"/>
      <c r="P25" s="87"/>
      <c r="Q25" s="91"/>
      <c r="R25" s="95"/>
      <c r="S25" s="100"/>
      <c r="T25" s="99"/>
      <c r="U25" s="1"/>
      <c r="V25" s="1"/>
      <c r="W25" s="1"/>
    </row>
    <row r="26" spans="1:23" x14ac:dyDescent="0.3">
      <c r="A26" s="48"/>
      <c r="B26" s="64"/>
      <c r="E26" s="1"/>
      <c r="G26" s="80"/>
      <c r="H26" s="1"/>
      <c r="I26" s="71"/>
      <c r="J26" s="65"/>
      <c r="K26" s="68"/>
      <c r="L26" s="74"/>
      <c r="M26" s="82"/>
      <c r="N26" s="87"/>
      <c r="O26" s="91"/>
      <c r="P26" s="87"/>
      <c r="Q26" s="91"/>
      <c r="R26" s="95"/>
      <c r="S26" s="100"/>
      <c r="T26" s="99"/>
      <c r="U26" s="1"/>
      <c r="V26" s="1"/>
      <c r="W26" s="1"/>
    </row>
    <row r="27" spans="1:23" x14ac:dyDescent="0.3">
      <c r="A27" s="48"/>
      <c r="B27" s="64">
        <v>1</v>
      </c>
      <c r="C27" t="s">
        <v>92</v>
      </c>
      <c r="D27" t="s">
        <v>93</v>
      </c>
      <c r="E27" s="1">
        <v>2001</v>
      </c>
      <c r="F27" t="s">
        <v>39</v>
      </c>
      <c r="G27" s="80">
        <f t="shared" ref="G27:G32" si="0">SUM(H27:W27)</f>
        <v>12</v>
      </c>
      <c r="H27" s="1"/>
      <c r="I27" s="71"/>
      <c r="J27" s="65">
        <v>2</v>
      </c>
      <c r="K27" s="68">
        <v>5</v>
      </c>
      <c r="L27" s="74">
        <v>5</v>
      </c>
      <c r="M27" s="82"/>
      <c r="N27" s="87"/>
      <c r="O27" s="91"/>
      <c r="P27" s="87"/>
      <c r="Q27" s="91"/>
      <c r="R27" s="95"/>
      <c r="S27" s="100"/>
      <c r="T27" s="99"/>
      <c r="U27" s="1"/>
      <c r="V27" s="1"/>
      <c r="W27" s="1"/>
    </row>
    <row r="28" spans="1:23" x14ac:dyDescent="0.3">
      <c r="A28" s="46"/>
      <c r="B28" s="64">
        <v>2</v>
      </c>
      <c r="C28" t="s">
        <v>71</v>
      </c>
      <c r="D28" t="s">
        <v>72</v>
      </c>
      <c r="E28" s="1">
        <v>2001</v>
      </c>
      <c r="F28" t="s">
        <v>47</v>
      </c>
      <c r="G28" s="80">
        <f t="shared" si="0"/>
        <v>11</v>
      </c>
      <c r="H28" s="1"/>
      <c r="I28" s="71">
        <v>5</v>
      </c>
      <c r="J28" s="65">
        <v>3</v>
      </c>
      <c r="K28" s="68"/>
      <c r="L28" s="74">
        <v>3</v>
      </c>
      <c r="M28" s="82"/>
      <c r="N28" s="87"/>
      <c r="O28" s="91"/>
      <c r="P28" s="87"/>
      <c r="Q28" s="91"/>
      <c r="R28" s="95"/>
      <c r="S28" s="100"/>
      <c r="T28" s="99"/>
      <c r="U28" s="1"/>
      <c r="V28" s="1"/>
      <c r="W28" s="1"/>
    </row>
    <row r="29" spans="1:23" x14ac:dyDescent="0.3">
      <c r="A29" s="63">
        <v>55</v>
      </c>
      <c r="B29" s="64">
        <v>3</v>
      </c>
      <c r="C29" t="s">
        <v>90</v>
      </c>
      <c r="D29" t="s">
        <v>91</v>
      </c>
      <c r="E29" s="1">
        <v>2001</v>
      </c>
      <c r="F29" t="s">
        <v>39</v>
      </c>
      <c r="G29" s="80">
        <f t="shared" si="0"/>
        <v>10</v>
      </c>
      <c r="H29" s="1"/>
      <c r="I29" s="71"/>
      <c r="J29" s="65">
        <v>5</v>
      </c>
      <c r="K29" s="68">
        <v>5</v>
      </c>
      <c r="L29" s="74"/>
      <c r="M29" s="82"/>
      <c r="N29" s="87"/>
      <c r="O29" s="91"/>
      <c r="P29" s="87"/>
      <c r="Q29" s="91"/>
      <c r="R29" s="95"/>
      <c r="S29" s="100"/>
      <c r="T29" s="99"/>
      <c r="U29" s="1"/>
      <c r="V29" s="1"/>
      <c r="W29" s="1"/>
    </row>
    <row r="30" spans="1:23" x14ac:dyDescent="0.3">
      <c r="A30" s="48"/>
      <c r="B30" s="64">
        <v>4</v>
      </c>
      <c r="C30" t="s">
        <v>73</v>
      </c>
      <c r="D30" t="s">
        <v>74</v>
      </c>
      <c r="E30" s="1">
        <v>2001</v>
      </c>
      <c r="F30" t="s">
        <v>39</v>
      </c>
      <c r="G30" s="80">
        <f t="shared" si="0"/>
        <v>3</v>
      </c>
      <c r="H30" s="1"/>
      <c r="I30" s="71">
        <v>3</v>
      </c>
      <c r="J30" s="65"/>
      <c r="K30" s="68"/>
      <c r="L30" s="74"/>
      <c r="M30" s="82"/>
      <c r="N30" s="87"/>
      <c r="O30" s="91"/>
      <c r="P30" s="87"/>
      <c r="Q30" s="91"/>
      <c r="R30" s="95"/>
      <c r="S30" s="100"/>
      <c r="T30" s="99"/>
      <c r="U30" s="1"/>
      <c r="V30" s="1"/>
      <c r="W30" s="1"/>
    </row>
    <row r="31" spans="1:23" x14ac:dyDescent="0.3">
      <c r="A31" s="48"/>
      <c r="B31" s="64">
        <v>4</v>
      </c>
      <c r="C31" t="s">
        <v>159</v>
      </c>
      <c r="D31" t="s">
        <v>160</v>
      </c>
      <c r="E31" s="1">
        <v>2001</v>
      </c>
      <c r="F31" t="s">
        <v>46</v>
      </c>
      <c r="G31" s="80">
        <f t="shared" si="0"/>
        <v>3</v>
      </c>
      <c r="H31" s="1"/>
      <c r="I31" s="71"/>
      <c r="J31" s="65"/>
      <c r="K31" s="68"/>
      <c r="L31" s="74">
        <v>3</v>
      </c>
      <c r="M31" s="82"/>
      <c r="N31" s="87"/>
      <c r="O31" s="91"/>
      <c r="P31" s="87"/>
      <c r="Q31" s="91"/>
      <c r="R31" s="95"/>
      <c r="S31" s="100"/>
      <c r="T31" s="99"/>
      <c r="U31" s="1"/>
      <c r="V31" s="1"/>
      <c r="W31" s="1"/>
    </row>
    <row r="32" spans="1:23" x14ac:dyDescent="0.3">
      <c r="A32" s="48"/>
      <c r="B32" s="64">
        <v>6</v>
      </c>
      <c r="C32" t="s">
        <v>94</v>
      </c>
      <c r="D32" t="s">
        <v>95</v>
      </c>
      <c r="E32" s="1">
        <v>2002</v>
      </c>
      <c r="F32" t="s">
        <v>96</v>
      </c>
      <c r="G32" s="80">
        <f t="shared" si="0"/>
        <v>2</v>
      </c>
      <c r="H32" s="1"/>
      <c r="I32" s="71"/>
      <c r="J32" s="65">
        <v>2</v>
      </c>
      <c r="K32" s="68"/>
      <c r="L32" s="74"/>
      <c r="M32" s="82"/>
      <c r="N32" s="87"/>
      <c r="O32" s="91"/>
      <c r="P32" s="87"/>
      <c r="Q32" s="91"/>
      <c r="R32" s="95"/>
      <c r="S32" s="100"/>
      <c r="T32" s="99"/>
      <c r="U32" s="1"/>
      <c r="V32" s="1"/>
      <c r="W32" s="1"/>
    </row>
    <row r="33" spans="1:23" x14ac:dyDescent="0.3">
      <c r="A33" s="48"/>
      <c r="B33" s="64"/>
      <c r="E33" s="1"/>
      <c r="G33" s="80"/>
      <c r="H33" s="1"/>
      <c r="I33" s="71"/>
      <c r="J33" s="65"/>
      <c r="K33" s="68"/>
      <c r="L33" s="74"/>
      <c r="M33" s="82"/>
      <c r="N33" s="87"/>
      <c r="O33" s="91"/>
      <c r="P33" s="87"/>
      <c r="Q33" s="91"/>
      <c r="R33" s="95"/>
      <c r="S33" s="100"/>
      <c r="T33" s="99"/>
      <c r="U33" s="1"/>
      <c r="V33" s="1"/>
      <c r="W33" s="1"/>
    </row>
    <row r="34" spans="1:23" x14ac:dyDescent="0.3">
      <c r="A34" s="48"/>
      <c r="B34" s="64">
        <v>1</v>
      </c>
      <c r="C34" t="s">
        <v>69</v>
      </c>
      <c r="D34" t="s">
        <v>70</v>
      </c>
      <c r="E34" s="1">
        <v>2000</v>
      </c>
      <c r="F34" t="s">
        <v>44</v>
      </c>
      <c r="G34" s="80">
        <f>SUM(H34:W34)-MIN(I34:L34)</f>
        <v>25</v>
      </c>
      <c r="H34" s="1"/>
      <c r="I34" s="71">
        <v>5</v>
      </c>
      <c r="J34" s="65">
        <v>3</v>
      </c>
      <c r="K34" s="68">
        <v>10</v>
      </c>
      <c r="L34" s="74">
        <v>10</v>
      </c>
      <c r="M34" s="82"/>
      <c r="N34" s="87"/>
      <c r="O34" s="91"/>
      <c r="P34" s="87"/>
      <c r="Q34" s="91"/>
      <c r="R34" s="95"/>
      <c r="S34" s="100"/>
      <c r="T34" s="99"/>
      <c r="U34" s="1"/>
      <c r="V34" s="1"/>
      <c r="W34" s="1"/>
    </row>
    <row r="35" spans="1:23" x14ac:dyDescent="0.3">
      <c r="A35" s="63">
        <v>60</v>
      </c>
      <c r="B35" s="64">
        <v>2</v>
      </c>
      <c r="C35" t="s">
        <v>67</v>
      </c>
      <c r="D35" t="s">
        <v>68</v>
      </c>
      <c r="E35" s="1">
        <v>2000</v>
      </c>
      <c r="F35" t="s">
        <v>39</v>
      </c>
      <c r="G35" s="80">
        <f>SUM(H35:W35)-MIN(I35:L35)</f>
        <v>21</v>
      </c>
      <c r="H35" s="1"/>
      <c r="I35" s="71">
        <v>7</v>
      </c>
      <c r="J35" s="65">
        <v>5</v>
      </c>
      <c r="K35" s="68">
        <v>7</v>
      </c>
      <c r="L35" s="74">
        <v>7</v>
      </c>
      <c r="M35" s="82"/>
      <c r="N35" s="87"/>
      <c r="O35" s="91"/>
      <c r="P35" s="87"/>
      <c r="Q35" s="91"/>
      <c r="R35" s="95"/>
      <c r="S35" s="100"/>
      <c r="T35" s="99"/>
      <c r="U35" s="1"/>
      <c r="V35" s="1"/>
      <c r="W35" s="1"/>
    </row>
    <row r="36" spans="1:23" x14ac:dyDescent="0.3">
      <c r="A36" s="48"/>
      <c r="B36" s="64">
        <v>3</v>
      </c>
      <c r="C36" t="s">
        <v>97</v>
      </c>
      <c r="D36" t="s">
        <v>98</v>
      </c>
      <c r="E36" s="1"/>
      <c r="F36" t="s">
        <v>40</v>
      </c>
      <c r="G36" s="80">
        <f>SUM(H36:W36)</f>
        <v>2</v>
      </c>
      <c r="H36" s="1"/>
      <c r="I36" s="71"/>
      <c r="J36" s="65">
        <v>2</v>
      </c>
      <c r="K36" s="68"/>
      <c r="L36" s="74"/>
      <c r="M36" s="82"/>
      <c r="N36" s="87"/>
      <c r="O36" s="91"/>
      <c r="P36" s="87"/>
      <c r="Q36" s="91"/>
      <c r="R36" s="95"/>
      <c r="S36" s="100"/>
      <c r="T36" s="99"/>
      <c r="U36" s="1"/>
      <c r="V36" s="1"/>
      <c r="W36" s="1"/>
    </row>
    <row r="37" spans="1:23" x14ac:dyDescent="0.3">
      <c r="A37" s="48"/>
      <c r="B37" s="64">
        <v>3</v>
      </c>
      <c r="C37" t="s">
        <v>99</v>
      </c>
      <c r="D37" t="s">
        <v>100</v>
      </c>
      <c r="E37" s="1"/>
      <c r="F37" t="s">
        <v>89</v>
      </c>
      <c r="G37" s="80">
        <f>SUM(H37:W37)</f>
        <v>2</v>
      </c>
      <c r="H37" s="1"/>
      <c r="I37" s="71"/>
      <c r="J37" s="65">
        <v>2</v>
      </c>
      <c r="K37" s="68"/>
      <c r="L37" s="74"/>
      <c r="M37" s="82"/>
      <c r="N37" s="87"/>
      <c r="O37" s="91"/>
      <c r="P37" s="87"/>
      <c r="Q37" s="91"/>
      <c r="R37" s="95"/>
      <c r="S37" s="100"/>
      <c r="T37" s="99"/>
      <c r="U37" s="1"/>
      <c r="V37" s="1"/>
      <c r="W37" s="1"/>
    </row>
    <row r="38" spans="1:23" x14ac:dyDescent="0.3">
      <c r="A38" s="48"/>
      <c r="B38" s="64"/>
      <c r="G38" s="80"/>
      <c r="H38" s="1"/>
      <c r="I38" s="71"/>
      <c r="J38" s="65"/>
      <c r="K38" s="68"/>
      <c r="L38" s="74"/>
      <c r="M38" s="82"/>
      <c r="N38" s="87"/>
      <c r="O38" s="91"/>
      <c r="P38" s="87"/>
      <c r="Q38" s="91"/>
      <c r="R38" s="95"/>
      <c r="S38" s="100"/>
      <c r="T38" s="99"/>
      <c r="U38" s="1"/>
      <c r="V38" s="1"/>
      <c r="W38" s="1"/>
    </row>
    <row r="39" spans="1:23" x14ac:dyDescent="0.3">
      <c r="A39" s="63">
        <v>66</v>
      </c>
      <c r="B39" s="64">
        <v>1</v>
      </c>
      <c r="C39" t="s">
        <v>61</v>
      </c>
      <c r="D39" t="s">
        <v>62</v>
      </c>
      <c r="E39" s="1">
        <v>2001</v>
      </c>
      <c r="F39" t="s">
        <v>41</v>
      </c>
      <c r="G39" s="80">
        <f>SUM(H39:W39)</f>
        <v>27</v>
      </c>
      <c r="H39" s="1"/>
      <c r="I39" s="71">
        <v>10</v>
      </c>
      <c r="J39" s="65"/>
      <c r="K39" s="68">
        <v>10</v>
      </c>
      <c r="L39" s="74">
        <v>7</v>
      </c>
      <c r="M39" s="82"/>
      <c r="N39" s="87"/>
      <c r="O39" s="91"/>
      <c r="P39" s="87"/>
      <c r="Q39" s="91"/>
      <c r="R39" s="95"/>
      <c r="S39" s="100"/>
      <c r="T39" s="99"/>
      <c r="U39" s="1"/>
      <c r="V39" s="1"/>
      <c r="W39" s="1"/>
    </row>
    <row r="40" spans="1:23" x14ac:dyDescent="0.3">
      <c r="A40" s="48"/>
      <c r="B40" s="64">
        <v>2</v>
      </c>
      <c r="C40" t="s">
        <v>63</v>
      </c>
      <c r="D40" t="s">
        <v>64</v>
      </c>
      <c r="E40" s="1">
        <v>2000</v>
      </c>
      <c r="F40" t="s">
        <v>44</v>
      </c>
      <c r="G40" s="80">
        <f>SUM(H40:W40)-MIN(I40:L40)</f>
        <v>15</v>
      </c>
      <c r="H40" s="1"/>
      <c r="I40" s="71">
        <v>5</v>
      </c>
      <c r="J40" s="65">
        <v>5</v>
      </c>
      <c r="K40" s="68">
        <v>5</v>
      </c>
      <c r="L40" s="74">
        <v>5</v>
      </c>
      <c r="M40" s="82"/>
      <c r="N40" s="87"/>
      <c r="O40" s="91"/>
      <c r="P40" s="87"/>
      <c r="Q40" s="91"/>
      <c r="R40" s="95"/>
      <c r="S40" s="100"/>
      <c r="T40" s="99"/>
      <c r="U40" s="1"/>
      <c r="V40" s="1"/>
      <c r="W40" s="1"/>
    </row>
    <row r="41" spans="1:23" x14ac:dyDescent="0.3">
      <c r="A41" s="48"/>
      <c r="B41" s="64">
        <v>3</v>
      </c>
      <c r="C41" t="s">
        <v>65</v>
      </c>
      <c r="D41" t="s">
        <v>66</v>
      </c>
      <c r="E41" s="1">
        <v>2000</v>
      </c>
      <c r="F41" t="s">
        <v>38</v>
      </c>
      <c r="G41" s="80">
        <f>SUM(H41:W41)-MIN(I41:L41)</f>
        <v>13</v>
      </c>
      <c r="H41" s="1"/>
      <c r="I41" s="71">
        <v>3</v>
      </c>
      <c r="J41" s="65">
        <v>3</v>
      </c>
      <c r="K41" s="68">
        <v>7</v>
      </c>
      <c r="L41" s="74">
        <v>3</v>
      </c>
      <c r="M41" s="82"/>
      <c r="N41" s="87"/>
      <c r="O41" s="91"/>
      <c r="P41" s="87"/>
      <c r="Q41" s="91"/>
      <c r="R41" s="95"/>
      <c r="S41" s="100"/>
      <c r="T41" s="99"/>
      <c r="U41" s="1"/>
      <c r="V41" s="1"/>
      <c r="W41" s="1"/>
    </row>
    <row r="42" spans="1:23" x14ac:dyDescent="0.3">
      <c r="A42" s="48"/>
      <c r="B42" s="64">
        <v>4</v>
      </c>
      <c r="C42" t="s">
        <v>101</v>
      </c>
      <c r="D42" t="s">
        <v>102</v>
      </c>
      <c r="E42" s="1"/>
      <c r="F42" t="s">
        <v>41</v>
      </c>
      <c r="G42" s="80">
        <f>SUM(H42:W42)</f>
        <v>2</v>
      </c>
      <c r="H42" s="1"/>
      <c r="I42" s="71"/>
      <c r="J42" s="65">
        <v>2</v>
      </c>
      <c r="K42" s="68"/>
      <c r="L42" s="74"/>
      <c r="M42" s="82"/>
      <c r="N42" s="87"/>
      <c r="O42" s="91"/>
      <c r="P42" s="87"/>
      <c r="Q42" s="91"/>
      <c r="R42" s="95"/>
      <c r="S42" s="100"/>
      <c r="T42" s="99"/>
      <c r="U42" s="1"/>
      <c r="V42" s="1"/>
      <c r="W42" s="1"/>
    </row>
    <row r="43" spans="1:23" x14ac:dyDescent="0.3">
      <c r="A43" s="48"/>
      <c r="B43" s="64">
        <v>4</v>
      </c>
      <c r="C43" t="s">
        <v>103</v>
      </c>
      <c r="D43" t="s">
        <v>104</v>
      </c>
      <c r="E43" s="1"/>
      <c r="F43" t="s">
        <v>39</v>
      </c>
      <c r="G43" s="80">
        <f>SUM(H43:W43)</f>
        <v>2</v>
      </c>
      <c r="H43" s="1"/>
      <c r="I43" s="71"/>
      <c r="J43" s="65">
        <v>2</v>
      </c>
      <c r="K43" s="68"/>
      <c r="L43" s="74"/>
      <c r="M43" s="82"/>
      <c r="N43" s="87"/>
      <c r="O43" s="91"/>
      <c r="P43" s="87"/>
      <c r="Q43" s="91"/>
      <c r="R43" s="95"/>
      <c r="S43" s="100"/>
      <c r="T43" s="99"/>
      <c r="U43" s="1"/>
      <c r="V43" s="1"/>
      <c r="W43" s="1"/>
    </row>
    <row r="44" spans="1:23" x14ac:dyDescent="0.3">
      <c r="A44" s="48"/>
      <c r="B44" s="64"/>
      <c r="E44" s="1"/>
      <c r="G44" s="80"/>
      <c r="H44" s="1"/>
      <c r="I44" s="71"/>
      <c r="J44" s="65"/>
      <c r="K44" s="68"/>
      <c r="L44" s="74"/>
      <c r="M44" s="82"/>
      <c r="N44" s="87"/>
      <c r="O44" s="91"/>
      <c r="P44" s="87"/>
      <c r="Q44" s="91"/>
      <c r="R44" s="95"/>
      <c r="S44" s="100"/>
      <c r="T44" s="99"/>
      <c r="U44" s="1"/>
      <c r="V44" s="1"/>
      <c r="W44" s="1"/>
    </row>
    <row r="45" spans="1:23" x14ac:dyDescent="0.3">
      <c r="A45" s="63">
        <v>73</v>
      </c>
      <c r="B45" s="64">
        <v>1</v>
      </c>
      <c r="C45" t="s">
        <v>59</v>
      </c>
      <c r="D45" t="s">
        <v>60</v>
      </c>
      <c r="E45" s="1">
        <v>2000</v>
      </c>
      <c r="F45" t="s">
        <v>39</v>
      </c>
      <c r="G45" s="80">
        <f>SUM(H45:W45)-MIN(I45:L45)</f>
        <v>17</v>
      </c>
      <c r="H45" s="1"/>
      <c r="I45" s="71">
        <v>5</v>
      </c>
      <c r="J45" s="65">
        <v>5</v>
      </c>
      <c r="K45" s="68">
        <v>3</v>
      </c>
      <c r="L45" s="74">
        <v>7</v>
      </c>
      <c r="M45" s="82"/>
      <c r="N45" s="87"/>
      <c r="O45" s="91"/>
      <c r="P45" s="87"/>
      <c r="Q45" s="91"/>
      <c r="R45" s="95"/>
      <c r="S45" s="100"/>
      <c r="T45" s="99"/>
      <c r="U45" s="1"/>
      <c r="V45" s="1"/>
      <c r="W45" s="1"/>
    </row>
    <row r="46" spans="1:23" x14ac:dyDescent="0.3">
      <c r="A46" s="48"/>
      <c r="B46" s="64">
        <v>1</v>
      </c>
      <c r="C46" t="s">
        <v>57</v>
      </c>
      <c r="D46" t="s">
        <v>58</v>
      </c>
      <c r="E46" s="1">
        <v>2000</v>
      </c>
      <c r="F46" t="s">
        <v>39</v>
      </c>
      <c r="G46" s="80">
        <f>SUM(H46:W46)-MIN(I46:L46)</f>
        <v>13</v>
      </c>
      <c r="H46" s="1"/>
      <c r="I46" s="71">
        <v>7</v>
      </c>
      <c r="J46" s="65">
        <v>3</v>
      </c>
      <c r="K46" s="68">
        <v>3</v>
      </c>
      <c r="L46" s="74">
        <v>3</v>
      </c>
      <c r="M46" s="82"/>
      <c r="N46" s="87"/>
      <c r="O46" s="91"/>
      <c r="P46" s="87"/>
      <c r="Q46" s="91"/>
      <c r="R46" s="95"/>
      <c r="S46" s="100"/>
      <c r="T46" s="99"/>
      <c r="U46" s="1"/>
      <c r="V46" s="1"/>
      <c r="W46" s="1"/>
    </row>
    <row r="47" spans="1:23" x14ac:dyDescent="0.3">
      <c r="A47" s="46"/>
      <c r="B47" s="64">
        <v>3</v>
      </c>
      <c r="C47" t="s">
        <v>105</v>
      </c>
      <c r="D47" t="s">
        <v>106</v>
      </c>
      <c r="F47" t="s">
        <v>39</v>
      </c>
      <c r="G47" s="80">
        <f>SUM(H47:W47)</f>
        <v>2</v>
      </c>
      <c r="H47" s="1"/>
      <c r="I47" s="71"/>
      <c r="J47" s="65">
        <v>2</v>
      </c>
      <c r="K47" s="68"/>
      <c r="L47" s="74"/>
      <c r="M47" s="82"/>
      <c r="N47" s="87"/>
      <c r="O47" s="91"/>
      <c r="P47" s="87"/>
      <c r="Q47" s="91"/>
      <c r="R47" s="95"/>
      <c r="S47" s="100"/>
      <c r="T47" s="99"/>
      <c r="U47" s="1"/>
      <c r="V47" s="1"/>
      <c r="W47" s="1"/>
    </row>
    <row r="48" spans="1:23" x14ac:dyDescent="0.3">
      <c r="A48" s="46"/>
      <c r="B48" s="64">
        <v>3</v>
      </c>
      <c r="C48" t="s">
        <v>107</v>
      </c>
      <c r="D48" t="s">
        <v>108</v>
      </c>
      <c r="E48">
        <v>2001</v>
      </c>
      <c r="F48" t="s">
        <v>39</v>
      </c>
      <c r="G48" s="80">
        <f>SUM(H48:W48)</f>
        <v>2</v>
      </c>
      <c r="H48" s="1"/>
      <c r="I48" s="71"/>
      <c r="J48" s="65">
        <v>2</v>
      </c>
      <c r="K48" s="68"/>
      <c r="L48" s="74"/>
      <c r="M48" s="82"/>
      <c r="N48" s="87"/>
      <c r="O48" s="91"/>
      <c r="P48" s="87"/>
      <c r="Q48" s="91"/>
      <c r="R48" s="95"/>
      <c r="S48" s="100"/>
      <c r="T48" s="99"/>
      <c r="U48" s="1"/>
      <c r="V48" s="1"/>
      <c r="W48" s="1"/>
    </row>
    <row r="49" spans="1:23" x14ac:dyDescent="0.3">
      <c r="A49" s="46"/>
      <c r="B49" s="64"/>
      <c r="G49" s="80"/>
      <c r="H49" s="1"/>
      <c r="I49" s="71"/>
      <c r="J49" s="65"/>
      <c r="K49" s="68"/>
      <c r="L49" s="74"/>
      <c r="M49" s="82"/>
      <c r="N49" s="87"/>
      <c r="O49" s="91"/>
      <c r="P49" s="87"/>
      <c r="Q49" s="91"/>
      <c r="R49" s="95"/>
      <c r="S49" s="100"/>
      <c r="T49" s="99"/>
      <c r="U49" s="1"/>
      <c r="V49" s="1"/>
      <c r="W49" s="1"/>
    </row>
    <row r="50" spans="1:23" x14ac:dyDescent="0.3">
      <c r="A50" s="46">
        <v>81</v>
      </c>
      <c r="B50" s="64">
        <v>1</v>
      </c>
      <c r="C50" t="s">
        <v>53</v>
      </c>
      <c r="D50" t="s">
        <v>54</v>
      </c>
      <c r="E50">
        <v>2001</v>
      </c>
      <c r="F50" t="s">
        <v>41</v>
      </c>
      <c r="G50" s="80">
        <f>SUM(H50:W50)-MIN(I50:L50)</f>
        <v>18</v>
      </c>
      <c r="H50" s="1"/>
      <c r="I50" s="71">
        <v>10</v>
      </c>
      <c r="J50" s="65">
        <v>3</v>
      </c>
      <c r="K50" s="68">
        <v>5</v>
      </c>
      <c r="L50" s="74">
        <v>3</v>
      </c>
      <c r="M50" s="82"/>
      <c r="N50" s="87"/>
      <c r="O50" s="91"/>
      <c r="P50" s="87"/>
      <c r="Q50" s="91"/>
      <c r="R50" s="95"/>
      <c r="S50" s="100"/>
      <c r="T50" s="99"/>
      <c r="U50" s="1"/>
      <c r="V50" s="1"/>
      <c r="W50" s="1"/>
    </row>
    <row r="51" spans="1:23" x14ac:dyDescent="0.3">
      <c r="A51" s="46"/>
      <c r="B51" s="64">
        <v>2</v>
      </c>
      <c r="C51" t="s">
        <v>55</v>
      </c>
      <c r="D51" t="s">
        <v>56</v>
      </c>
      <c r="E51">
        <v>2000</v>
      </c>
      <c r="F51" t="s">
        <v>39</v>
      </c>
      <c r="G51" s="80">
        <f>SUM(H51:W51)-MIN(I51:L51)</f>
        <v>15</v>
      </c>
      <c r="H51" s="1"/>
      <c r="I51" s="71">
        <v>5</v>
      </c>
      <c r="J51" s="65">
        <v>5</v>
      </c>
      <c r="K51" s="68">
        <v>5</v>
      </c>
      <c r="L51" s="74">
        <v>3</v>
      </c>
      <c r="M51" s="82"/>
      <c r="N51" s="87"/>
      <c r="O51" s="91"/>
      <c r="P51" s="87"/>
      <c r="Q51" s="91"/>
      <c r="R51" s="95"/>
      <c r="S51" s="100"/>
      <c r="T51" s="99"/>
      <c r="U51" s="1"/>
      <c r="V51" s="1"/>
      <c r="W51" s="1"/>
    </row>
    <row r="52" spans="1:23" x14ac:dyDescent="0.3">
      <c r="A52" s="46"/>
      <c r="B52" s="64">
        <v>3</v>
      </c>
      <c r="C52" t="s">
        <v>109</v>
      </c>
      <c r="D52" t="s">
        <v>110</v>
      </c>
      <c r="F52" t="s">
        <v>89</v>
      </c>
      <c r="G52" s="80">
        <f>SUM(H52:W52)</f>
        <v>2</v>
      </c>
      <c r="H52" s="1"/>
      <c r="I52" s="71"/>
      <c r="J52" s="65">
        <v>2</v>
      </c>
      <c r="K52" s="68"/>
      <c r="L52" s="74"/>
      <c r="M52" s="82"/>
      <c r="N52" s="87"/>
      <c r="O52" s="91"/>
      <c r="P52" s="87"/>
      <c r="Q52" s="91"/>
      <c r="R52" s="95"/>
      <c r="S52" s="100"/>
      <c r="T52" s="99"/>
      <c r="U52" s="1"/>
      <c r="V52" s="1"/>
      <c r="W52" s="1"/>
    </row>
    <row r="53" spans="1:23" x14ac:dyDescent="0.3">
      <c r="A53" s="46"/>
      <c r="B53" s="64"/>
      <c r="G53" s="80"/>
      <c r="H53" s="1"/>
      <c r="I53" s="71"/>
      <c r="J53" s="65"/>
      <c r="K53" s="68"/>
      <c r="L53" s="74"/>
      <c r="M53" s="82"/>
      <c r="N53" s="87"/>
      <c r="O53" s="91"/>
      <c r="P53" s="87"/>
      <c r="Q53" s="91"/>
      <c r="R53" s="95"/>
      <c r="S53" s="100"/>
      <c r="T53" s="99"/>
      <c r="U53" s="1"/>
      <c r="V53" s="1"/>
      <c r="W53" s="1"/>
    </row>
    <row r="54" spans="1:23" x14ac:dyDescent="0.3">
      <c r="A54" s="46"/>
      <c r="B54" s="64"/>
      <c r="G54" s="80"/>
      <c r="H54" s="1"/>
      <c r="I54" s="71"/>
      <c r="J54" s="65"/>
      <c r="K54" s="68"/>
      <c r="L54" s="74"/>
      <c r="M54" s="82"/>
      <c r="N54" s="87"/>
      <c r="O54" s="91"/>
      <c r="P54" s="87"/>
      <c r="Q54" s="91"/>
      <c r="R54" s="95"/>
      <c r="S54" s="100"/>
      <c r="T54" s="99"/>
      <c r="U54" s="1"/>
      <c r="V54" s="1"/>
      <c r="W54" s="1"/>
    </row>
    <row r="55" spans="1:23" x14ac:dyDescent="0.3">
      <c r="A55" s="46"/>
      <c r="B55" s="64"/>
      <c r="G55" s="80"/>
      <c r="H55" s="1"/>
      <c r="I55" s="71"/>
      <c r="J55" s="65"/>
      <c r="K55" s="68"/>
      <c r="L55" s="74"/>
      <c r="M55" s="82"/>
      <c r="N55" s="87"/>
      <c r="O55" s="91"/>
      <c r="P55" s="87"/>
      <c r="Q55" s="91"/>
      <c r="R55" s="95"/>
      <c r="S55" s="100"/>
      <c r="T55" s="99"/>
      <c r="U55" s="1"/>
      <c r="V55" s="1"/>
      <c r="W55" s="1"/>
    </row>
    <row r="56" spans="1:23" x14ac:dyDescent="0.3">
      <c r="A56" s="46">
        <v>90</v>
      </c>
      <c r="B56" s="64">
        <v>1</v>
      </c>
      <c r="C56" t="s">
        <v>51</v>
      </c>
      <c r="D56" t="s">
        <v>52</v>
      </c>
      <c r="E56">
        <v>2000</v>
      </c>
      <c r="F56" t="s">
        <v>39</v>
      </c>
      <c r="G56" s="80">
        <f>SUM(H56:W56)-MIN(I56:L56)</f>
        <v>27</v>
      </c>
      <c r="H56" s="1"/>
      <c r="I56" s="71">
        <v>7</v>
      </c>
      <c r="J56" s="65">
        <v>5</v>
      </c>
      <c r="K56" s="68">
        <v>10</v>
      </c>
      <c r="L56" s="74">
        <v>10</v>
      </c>
      <c r="M56" s="82"/>
      <c r="N56" s="87"/>
      <c r="O56" s="91"/>
      <c r="P56" s="87"/>
      <c r="Q56" s="91"/>
      <c r="R56" s="95"/>
      <c r="S56" s="100"/>
      <c r="T56" s="99"/>
      <c r="U56" s="1"/>
      <c r="V56" s="1"/>
      <c r="W56" s="1"/>
    </row>
    <row r="57" spans="1:23" x14ac:dyDescent="0.3">
      <c r="A57" s="46"/>
      <c r="B57" s="64">
        <v>2</v>
      </c>
      <c r="C57" t="s">
        <v>113</v>
      </c>
      <c r="D57" t="s">
        <v>114</v>
      </c>
      <c r="F57" t="s">
        <v>46</v>
      </c>
      <c r="G57" s="80">
        <f>SUM(H57:W57)</f>
        <v>5</v>
      </c>
      <c r="H57" s="1"/>
      <c r="I57" s="71"/>
      <c r="J57" s="65">
        <v>2</v>
      </c>
      <c r="K57" s="68">
        <v>3</v>
      </c>
      <c r="L57" s="74"/>
      <c r="M57" s="82"/>
      <c r="N57" s="87"/>
      <c r="O57" s="91"/>
      <c r="P57" s="87"/>
      <c r="Q57" s="91"/>
      <c r="R57" s="95"/>
      <c r="S57" s="100"/>
      <c r="T57" s="99"/>
      <c r="U57" s="1"/>
      <c r="V57" s="1"/>
      <c r="W57" s="1"/>
    </row>
    <row r="58" spans="1:23" x14ac:dyDescent="0.3">
      <c r="A58" s="46"/>
      <c r="B58">
        <v>2</v>
      </c>
      <c r="C58" t="s">
        <v>115</v>
      </c>
      <c r="D58" t="s">
        <v>116</v>
      </c>
      <c r="F58" t="s">
        <v>96</v>
      </c>
      <c r="G58" s="80">
        <f>SUM(H58:W58)</f>
        <v>5</v>
      </c>
      <c r="H58" s="1"/>
      <c r="I58" s="71"/>
      <c r="J58" s="65">
        <v>2</v>
      </c>
      <c r="K58" s="68">
        <v>3</v>
      </c>
      <c r="L58" s="74"/>
      <c r="M58" s="82"/>
      <c r="N58" s="87"/>
      <c r="O58" s="91"/>
      <c r="P58" s="87"/>
      <c r="Q58" s="91"/>
      <c r="R58" s="95"/>
      <c r="S58" s="100"/>
      <c r="T58" s="99"/>
      <c r="U58" s="1"/>
      <c r="V58" s="1"/>
      <c r="W58" s="1"/>
    </row>
    <row r="59" spans="1:23" x14ac:dyDescent="0.3">
      <c r="A59" s="46"/>
      <c r="B59">
        <v>4</v>
      </c>
      <c r="C59" t="s">
        <v>111</v>
      </c>
      <c r="D59" t="s">
        <v>112</v>
      </c>
      <c r="E59">
        <v>2002</v>
      </c>
      <c r="F59" t="s">
        <v>39</v>
      </c>
      <c r="G59" s="80">
        <f>SUM(H59:W59)</f>
        <v>3</v>
      </c>
      <c r="H59" s="1"/>
      <c r="I59" s="71"/>
      <c r="J59" s="65">
        <v>3</v>
      </c>
      <c r="K59" s="68"/>
      <c r="L59" s="74"/>
      <c r="M59" s="82"/>
      <c r="N59" s="87"/>
      <c r="O59" s="91"/>
      <c r="P59" s="87"/>
      <c r="Q59" s="91"/>
      <c r="R59" s="95"/>
      <c r="S59" s="100"/>
      <c r="T59" s="99"/>
      <c r="U59" s="1"/>
      <c r="V59" s="1"/>
      <c r="W59" s="1"/>
    </row>
    <row r="60" spans="1:23" x14ac:dyDescent="0.3">
      <c r="A60" s="46"/>
      <c r="B60"/>
      <c r="G60" s="80"/>
      <c r="H60" s="1"/>
      <c r="I60" s="71"/>
      <c r="J60" s="65"/>
      <c r="K60" s="68"/>
      <c r="L60" s="74"/>
      <c r="M60" s="82"/>
      <c r="N60" s="87"/>
      <c r="O60" s="91"/>
      <c r="P60" s="87"/>
      <c r="Q60" s="91"/>
      <c r="R60" s="95"/>
      <c r="S60" s="100"/>
      <c r="T60" s="99"/>
      <c r="U60" s="1"/>
      <c r="V60" s="1"/>
      <c r="W60" s="1"/>
    </row>
    <row r="61" spans="1:23" ht="15" customHeight="1" x14ac:dyDescent="0.3">
      <c r="A61" s="46"/>
      <c r="B61"/>
      <c r="D61" s="44"/>
      <c r="G61" s="80"/>
      <c r="H61" s="1"/>
      <c r="I61" s="71"/>
      <c r="J61" s="65"/>
      <c r="K61" s="68"/>
      <c r="L61" s="74"/>
      <c r="M61" s="82"/>
      <c r="N61" s="87"/>
      <c r="O61" s="91"/>
      <c r="P61" s="87"/>
      <c r="Q61" s="91"/>
      <c r="R61" s="95"/>
      <c r="S61" s="100"/>
      <c r="T61" s="99"/>
      <c r="U61" s="1"/>
      <c r="V61" s="1"/>
      <c r="W61" s="1"/>
    </row>
    <row r="62" spans="1:23" x14ac:dyDescent="0.3">
      <c r="A62" s="49" t="s">
        <v>33</v>
      </c>
      <c r="B62">
        <v>1</v>
      </c>
      <c r="C62" t="s">
        <v>48</v>
      </c>
      <c r="D62" t="s">
        <v>45</v>
      </c>
      <c r="E62">
        <v>2000</v>
      </c>
      <c r="F62" t="s">
        <v>47</v>
      </c>
      <c r="G62" s="80">
        <f>SUM(H62:W62)</f>
        <v>69.5</v>
      </c>
      <c r="H62" s="1">
        <v>17.5</v>
      </c>
      <c r="I62" s="71">
        <v>7</v>
      </c>
      <c r="J62" s="65">
        <v>5</v>
      </c>
      <c r="K62" s="68"/>
      <c r="L62" s="74"/>
      <c r="M62" s="105">
        <v>15</v>
      </c>
      <c r="N62" s="106">
        <v>25</v>
      </c>
      <c r="O62" s="91"/>
      <c r="P62" s="87"/>
      <c r="Q62" s="91"/>
      <c r="R62" s="95"/>
      <c r="S62" s="100"/>
      <c r="T62" s="99"/>
      <c r="U62" s="1"/>
      <c r="V62" s="1"/>
      <c r="W62" s="1"/>
    </row>
    <row r="63" spans="1:23" x14ac:dyDescent="0.3">
      <c r="A63" s="46"/>
      <c r="B63">
        <v>2</v>
      </c>
      <c r="C63" t="s">
        <v>49</v>
      </c>
      <c r="D63" t="s">
        <v>50</v>
      </c>
      <c r="E63">
        <v>2000</v>
      </c>
      <c r="F63" t="s">
        <v>46</v>
      </c>
      <c r="G63" s="80">
        <f>SUM(H63:W63)</f>
        <v>3</v>
      </c>
      <c r="H63" s="1"/>
      <c r="I63" s="71"/>
      <c r="J63" s="65">
        <v>3</v>
      </c>
      <c r="K63" s="68"/>
      <c r="L63" s="74"/>
      <c r="M63" s="82"/>
      <c r="N63" s="87"/>
      <c r="O63" s="91"/>
      <c r="P63" s="87"/>
      <c r="Q63" s="91"/>
      <c r="R63" s="95"/>
      <c r="S63" s="100"/>
      <c r="T63" s="99"/>
      <c r="U63" s="1"/>
      <c r="V63" s="1"/>
      <c r="W63" s="1"/>
    </row>
    <row r="64" spans="1:23" x14ac:dyDescent="0.3">
      <c r="A64" s="46"/>
      <c r="B64"/>
      <c r="G64" s="80"/>
      <c r="H64" s="1"/>
      <c r="I64" s="71"/>
      <c r="J64" s="65"/>
      <c r="K64" s="68"/>
      <c r="L64" s="74"/>
      <c r="M64" s="82"/>
      <c r="N64" s="87"/>
      <c r="O64" s="91"/>
      <c r="P64" s="87"/>
      <c r="Q64" s="91"/>
      <c r="R64" s="95"/>
      <c r="S64" s="100"/>
      <c r="T64" s="99"/>
      <c r="U64" s="1"/>
      <c r="V64" s="1"/>
      <c r="W64" s="1"/>
    </row>
    <row r="65" spans="1:23" x14ac:dyDescent="0.3">
      <c r="A65" s="46"/>
      <c r="B65"/>
      <c r="G65" s="80"/>
      <c r="H65" s="1"/>
      <c r="I65" s="71"/>
      <c r="J65" s="65"/>
      <c r="K65" s="68"/>
      <c r="L65" s="74"/>
      <c r="M65" s="82"/>
      <c r="N65" s="87"/>
      <c r="O65" s="91"/>
      <c r="P65" s="87"/>
      <c r="Q65" s="91"/>
      <c r="R65" s="95"/>
      <c r="S65" s="100"/>
      <c r="T65" s="99"/>
      <c r="U65" s="1"/>
      <c r="V65" s="1"/>
      <c r="W65" s="1"/>
    </row>
    <row r="66" spans="1:23" x14ac:dyDescent="0.3">
      <c r="A66" s="49" t="s">
        <v>34</v>
      </c>
      <c r="B66">
        <v>1</v>
      </c>
      <c r="C66" t="s">
        <v>79</v>
      </c>
      <c r="D66" t="s">
        <v>80</v>
      </c>
      <c r="E66">
        <v>2002</v>
      </c>
      <c r="F66" t="s">
        <v>44</v>
      </c>
      <c r="G66" s="80">
        <f>SUM(H66:W66)</f>
        <v>15</v>
      </c>
      <c r="H66" s="1"/>
      <c r="I66" s="71">
        <v>5</v>
      </c>
      <c r="J66" s="65"/>
      <c r="K66" s="68"/>
      <c r="L66" s="74">
        <v>10</v>
      </c>
      <c r="M66" s="82"/>
      <c r="N66" s="87"/>
      <c r="O66" s="91"/>
      <c r="P66" s="87"/>
      <c r="Q66" s="91"/>
      <c r="R66" s="95"/>
      <c r="S66" s="100"/>
      <c r="T66" s="99"/>
      <c r="U66" s="1"/>
      <c r="V66" s="1"/>
      <c r="W66" s="1"/>
    </row>
    <row r="67" spans="1:23" x14ac:dyDescent="0.3">
      <c r="A67" s="46"/>
      <c r="B67"/>
      <c r="G67" s="80"/>
      <c r="H67" s="1"/>
      <c r="I67" s="71"/>
      <c r="J67" s="65"/>
      <c r="K67" s="68"/>
      <c r="L67" s="74"/>
      <c r="M67" s="82"/>
      <c r="N67" s="87"/>
      <c r="O67" s="91"/>
      <c r="P67" s="87"/>
      <c r="Q67" s="91"/>
      <c r="R67" s="95"/>
      <c r="S67" s="100"/>
      <c r="T67" s="99"/>
      <c r="U67" s="1"/>
      <c r="V67" s="1"/>
      <c r="W67" s="1"/>
    </row>
    <row r="68" spans="1:23" x14ac:dyDescent="0.3">
      <c r="A68" s="46"/>
      <c r="B68"/>
      <c r="G68" s="80"/>
      <c r="H68" s="1"/>
      <c r="I68" s="71"/>
      <c r="J68" s="65"/>
      <c r="K68" s="68"/>
      <c r="L68" s="74"/>
      <c r="M68" s="82"/>
      <c r="N68" s="87"/>
      <c r="O68" s="91"/>
      <c r="P68" s="87"/>
      <c r="Q68" s="91"/>
      <c r="R68" s="95"/>
      <c r="S68" s="100"/>
      <c r="T68" s="99"/>
      <c r="U68" s="1"/>
      <c r="V68" s="1"/>
      <c r="W68" s="1"/>
    </row>
    <row r="69" spans="1:23" x14ac:dyDescent="0.3">
      <c r="A69" s="62">
        <v>48</v>
      </c>
      <c r="B69">
        <v>1</v>
      </c>
      <c r="C69" t="s">
        <v>117</v>
      </c>
      <c r="D69" t="s">
        <v>118</v>
      </c>
      <c r="F69" t="s">
        <v>44</v>
      </c>
      <c r="G69" s="80">
        <f>SUM(H69:W69)</f>
        <v>15</v>
      </c>
      <c r="H69" s="1"/>
      <c r="I69" s="71"/>
      <c r="J69" s="65">
        <v>5</v>
      </c>
      <c r="K69" s="68">
        <v>5</v>
      </c>
      <c r="L69" s="74">
        <v>5</v>
      </c>
      <c r="M69" s="82"/>
      <c r="N69" s="87"/>
      <c r="O69" s="91"/>
      <c r="P69" s="87"/>
      <c r="Q69" s="91"/>
      <c r="R69" s="95"/>
      <c r="S69" s="100"/>
      <c r="T69" s="99"/>
      <c r="U69" s="1"/>
      <c r="V69" s="1"/>
      <c r="W69" s="1"/>
    </row>
    <row r="70" spans="1:23" x14ac:dyDescent="0.3">
      <c r="A70" s="46"/>
      <c r="B70">
        <v>2</v>
      </c>
      <c r="C70" t="s">
        <v>119</v>
      </c>
      <c r="D70" t="s">
        <v>120</v>
      </c>
      <c r="F70" t="s">
        <v>123</v>
      </c>
      <c r="G70" s="80">
        <f>SUM(H70:W70)</f>
        <v>3</v>
      </c>
      <c r="H70" s="1"/>
      <c r="I70" s="71"/>
      <c r="J70" s="65">
        <v>3</v>
      </c>
      <c r="K70" s="68"/>
      <c r="L70" s="74"/>
      <c r="M70" s="82"/>
      <c r="N70" s="87"/>
      <c r="O70" s="91"/>
      <c r="P70" s="87"/>
      <c r="Q70" s="91"/>
      <c r="R70" s="95"/>
      <c r="S70" s="100"/>
      <c r="T70" s="99"/>
      <c r="U70" s="1"/>
      <c r="V70" s="1"/>
      <c r="W70" s="1"/>
    </row>
    <row r="71" spans="1:23" x14ac:dyDescent="0.3">
      <c r="A71" s="46"/>
      <c r="B71">
        <v>3</v>
      </c>
      <c r="C71" t="s">
        <v>121</v>
      </c>
      <c r="D71" s="44" t="s">
        <v>122</v>
      </c>
      <c r="F71" t="s">
        <v>123</v>
      </c>
      <c r="G71" s="80">
        <f>SUM(H71:W71)</f>
        <v>2</v>
      </c>
      <c r="H71" s="1"/>
      <c r="I71" s="71"/>
      <c r="J71" s="65">
        <v>2</v>
      </c>
      <c r="K71" s="68"/>
      <c r="L71" s="74"/>
      <c r="M71" s="82"/>
      <c r="N71" s="87"/>
      <c r="O71" s="91"/>
      <c r="P71" s="87"/>
      <c r="Q71" s="91"/>
      <c r="R71" s="95"/>
      <c r="S71" s="100"/>
      <c r="T71" s="99"/>
      <c r="U71" s="1"/>
      <c r="V71" s="1"/>
      <c r="W71" s="1"/>
    </row>
    <row r="72" spans="1:23" x14ac:dyDescent="0.3">
      <c r="A72" s="46"/>
      <c r="B72"/>
      <c r="G72" s="80"/>
      <c r="H72" s="1"/>
      <c r="I72" s="71"/>
      <c r="J72" s="65"/>
      <c r="K72" s="68"/>
      <c r="L72" s="74"/>
      <c r="M72" s="82"/>
      <c r="N72" s="87"/>
      <c r="O72" s="91"/>
      <c r="P72" s="87"/>
      <c r="Q72" s="91"/>
      <c r="R72" s="95"/>
      <c r="S72" s="100"/>
      <c r="T72" s="99"/>
      <c r="U72" s="1"/>
      <c r="V72" s="1"/>
      <c r="W72" s="1"/>
    </row>
    <row r="73" spans="1:23" x14ac:dyDescent="0.3">
      <c r="A73" s="62">
        <v>52</v>
      </c>
      <c r="B73">
        <v>1</v>
      </c>
      <c r="C73" t="s">
        <v>77</v>
      </c>
      <c r="D73" t="s">
        <v>78</v>
      </c>
      <c r="E73">
        <v>2001</v>
      </c>
      <c r="F73" t="s">
        <v>38</v>
      </c>
      <c r="G73" s="80">
        <f>SUM(H73:W73)</f>
        <v>15</v>
      </c>
      <c r="H73" s="1"/>
      <c r="I73" s="71">
        <v>7</v>
      </c>
      <c r="J73" s="65">
        <v>3</v>
      </c>
      <c r="K73" s="68">
        <v>5</v>
      </c>
      <c r="L73" s="74"/>
      <c r="M73" s="82"/>
      <c r="N73" s="87"/>
      <c r="O73" s="91"/>
      <c r="P73" s="87"/>
      <c r="Q73" s="91"/>
      <c r="R73" s="95"/>
      <c r="S73" s="100"/>
      <c r="T73" s="99"/>
      <c r="U73" s="1"/>
      <c r="V73" s="1"/>
      <c r="W73" s="1"/>
    </row>
    <row r="74" spans="1:23" x14ac:dyDescent="0.3">
      <c r="A74" s="46"/>
      <c r="B74">
        <v>2</v>
      </c>
      <c r="C74" t="s">
        <v>142</v>
      </c>
      <c r="D74" t="s">
        <v>143</v>
      </c>
      <c r="F74" t="s">
        <v>38</v>
      </c>
      <c r="G74" s="80">
        <f>SUM(H74:W74)</f>
        <v>7</v>
      </c>
      <c r="H74" s="1"/>
      <c r="I74" s="75"/>
      <c r="J74" s="69"/>
      <c r="K74" s="68">
        <v>7</v>
      </c>
      <c r="L74" s="74"/>
      <c r="M74" s="82"/>
      <c r="N74" s="87"/>
      <c r="O74" s="91"/>
      <c r="P74" s="87"/>
      <c r="Q74" s="91"/>
      <c r="R74" s="95"/>
      <c r="S74" s="100"/>
      <c r="T74" s="99"/>
      <c r="U74" s="1"/>
      <c r="V74" s="1"/>
      <c r="W74" s="1"/>
    </row>
    <row r="75" spans="1:23" x14ac:dyDescent="0.3">
      <c r="A75" s="46"/>
      <c r="B75">
        <v>3</v>
      </c>
      <c r="C75" t="s">
        <v>124</v>
      </c>
      <c r="D75" t="s">
        <v>125</v>
      </c>
      <c r="F75" t="s">
        <v>39</v>
      </c>
      <c r="G75" s="80">
        <f>SUM(H75:W75)</f>
        <v>5</v>
      </c>
      <c r="H75" s="1"/>
      <c r="I75" s="71"/>
      <c r="J75" s="65">
        <v>5</v>
      </c>
      <c r="K75" s="68"/>
      <c r="L75" s="74"/>
      <c r="M75" s="82"/>
      <c r="N75" s="87"/>
      <c r="O75" s="91"/>
      <c r="P75" s="87"/>
      <c r="Q75" s="91"/>
      <c r="R75" s="95"/>
      <c r="S75" s="100"/>
      <c r="T75" s="99"/>
      <c r="U75" s="1"/>
      <c r="V75" s="1"/>
      <c r="W75" s="1"/>
    </row>
    <row r="76" spans="1:23" x14ac:dyDescent="0.3">
      <c r="A76" s="46"/>
      <c r="B76">
        <v>4</v>
      </c>
      <c r="C76" t="s">
        <v>140</v>
      </c>
      <c r="D76" t="s">
        <v>141</v>
      </c>
      <c r="F76" t="s">
        <v>44</v>
      </c>
      <c r="G76" s="80">
        <f>SUM(H76:W76)</f>
        <v>3</v>
      </c>
      <c r="H76" s="1"/>
      <c r="I76" s="71"/>
      <c r="J76" s="65"/>
      <c r="K76" s="68">
        <v>3</v>
      </c>
      <c r="L76" s="76"/>
      <c r="M76" s="83"/>
      <c r="N76" s="88"/>
      <c r="O76" s="91"/>
      <c r="P76" s="87"/>
      <c r="Q76" s="91"/>
      <c r="R76" s="95"/>
      <c r="S76" s="100"/>
      <c r="T76" s="99"/>
      <c r="U76" s="1"/>
      <c r="V76" s="1"/>
      <c r="W76" s="1"/>
    </row>
    <row r="77" spans="1:23" x14ac:dyDescent="0.3">
      <c r="A77" s="46"/>
      <c r="B77"/>
      <c r="G77" s="80"/>
      <c r="I77" s="75"/>
      <c r="J77" s="69"/>
      <c r="K77" s="70"/>
      <c r="L77" s="76"/>
      <c r="M77" s="82"/>
      <c r="N77" s="87"/>
      <c r="O77" s="91"/>
      <c r="P77" s="87"/>
      <c r="Q77" s="91"/>
      <c r="R77" s="95"/>
      <c r="S77" s="100"/>
      <c r="T77" s="99"/>
      <c r="U77" s="1"/>
      <c r="V77" s="1"/>
      <c r="W77" s="1"/>
    </row>
    <row r="78" spans="1:23" x14ac:dyDescent="0.3">
      <c r="A78" s="46">
        <v>57</v>
      </c>
      <c r="B78">
        <v>1</v>
      </c>
      <c r="C78" t="s">
        <v>126</v>
      </c>
      <c r="D78" s="44" t="s">
        <v>127</v>
      </c>
      <c r="F78" t="s">
        <v>130</v>
      </c>
      <c r="G78" s="80">
        <f>SUM(H78:W78)</f>
        <v>5</v>
      </c>
      <c r="H78" s="1"/>
      <c r="I78" s="71"/>
      <c r="J78" s="65">
        <v>5</v>
      </c>
      <c r="K78" s="68"/>
      <c r="L78" s="74"/>
      <c r="M78" s="82"/>
      <c r="N78" s="87"/>
      <c r="O78" s="91"/>
      <c r="P78" s="87"/>
      <c r="Q78" s="91"/>
      <c r="R78" s="95"/>
      <c r="S78" s="100"/>
      <c r="T78" s="99"/>
      <c r="U78" s="1"/>
      <c r="V78" s="1"/>
      <c r="W78" s="1"/>
    </row>
    <row r="79" spans="1:23" x14ac:dyDescent="0.3">
      <c r="A79" s="46"/>
      <c r="B79">
        <v>2</v>
      </c>
      <c r="C79" t="s">
        <v>128</v>
      </c>
      <c r="D79" t="s">
        <v>129</v>
      </c>
      <c r="F79" t="s">
        <v>123</v>
      </c>
      <c r="G79" s="80">
        <f>SUM(H79:W79)</f>
        <v>3</v>
      </c>
      <c r="H79" s="1"/>
      <c r="I79" s="71"/>
      <c r="J79" s="65">
        <v>3</v>
      </c>
      <c r="K79" s="68"/>
      <c r="L79" s="74"/>
      <c r="M79" s="82"/>
      <c r="N79" s="87"/>
      <c r="O79" s="91"/>
      <c r="P79" s="87"/>
      <c r="Q79" s="91"/>
      <c r="R79" s="95"/>
      <c r="S79" s="100"/>
      <c r="T79" s="99"/>
      <c r="U79" s="1"/>
      <c r="V79" s="1"/>
      <c r="W79" s="1"/>
    </row>
    <row r="80" spans="1:23" x14ac:dyDescent="0.3">
      <c r="A80" s="46"/>
      <c r="B80">
        <v>2</v>
      </c>
      <c r="C80" t="s">
        <v>144</v>
      </c>
      <c r="D80" t="s">
        <v>145</v>
      </c>
      <c r="F80" t="s">
        <v>146</v>
      </c>
      <c r="G80" s="80">
        <f>SUM(H80:W80)</f>
        <v>3</v>
      </c>
      <c r="H80" s="1"/>
      <c r="I80" s="71"/>
      <c r="J80" s="65"/>
      <c r="K80" s="68">
        <v>3</v>
      </c>
      <c r="L80" s="74"/>
      <c r="M80" s="82"/>
      <c r="N80" s="87"/>
      <c r="O80" s="91"/>
      <c r="P80" s="87"/>
      <c r="Q80" s="91"/>
      <c r="R80" s="95"/>
      <c r="S80" s="100"/>
      <c r="T80" s="99"/>
      <c r="U80" s="1"/>
      <c r="V80" s="1"/>
      <c r="W80" s="1"/>
    </row>
    <row r="81" spans="1:23" x14ac:dyDescent="0.3">
      <c r="A81" s="46"/>
      <c r="B81"/>
      <c r="G81" s="80"/>
      <c r="I81" s="75"/>
      <c r="J81" s="69"/>
      <c r="K81" s="70"/>
      <c r="L81" s="74"/>
      <c r="M81" s="82"/>
      <c r="N81" s="87"/>
      <c r="O81" s="91"/>
      <c r="P81" s="87"/>
      <c r="Q81" s="91"/>
      <c r="R81" s="95"/>
      <c r="S81" s="100"/>
      <c r="T81" s="99"/>
      <c r="U81" s="1"/>
      <c r="V81" s="1"/>
      <c r="W81" s="1"/>
    </row>
    <row r="82" spans="1:23" x14ac:dyDescent="0.3">
      <c r="A82" s="62">
        <v>63</v>
      </c>
      <c r="B82">
        <v>1</v>
      </c>
      <c r="C82" t="s">
        <v>131</v>
      </c>
      <c r="D82" t="s">
        <v>132</v>
      </c>
      <c r="F82" t="s">
        <v>41</v>
      </c>
      <c r="G82" s="80">
        <f>SUM(H82:W82)</f>
        <v>5</v>
      </c>
      <c r="H82" s="1"/>
      <c r="I82" s="71"/>
      <c r="J82" s="65">
        <v>5</v>
      </c>
      <c r="K82" s="68"/>
      <c r="L82" s="74"/>
      <c r="M82" s="82"/>
      <c r="N82" s="87"/>
      <c r="O82" s="92"/>
      <c r="P82" s="88"/>
      <c r="Q82" s="92"/>
      <c r="R82" s="96"/>
      <c r="S82" s="101"/>
      <c r="T82" s="102"/>
    </row>
    <row r="83" spans="1:23" x14ac:dyDescent="0.3">
      <c r="A83" s="46"/>
      <c r="B83">
        <v>2</v>
      </c>
      <c r="C83" t="s">
        <v>133</v>
      </c>
      <c r="D83" t="s">
        <v>134</v>
      </c>
      <c r="F83" t="s">
        <v>135</v>
      </c>
      <c r="G83" s="80">
        <f>SUM(H83:W83)</f>
        <v>3</v>
      </c>
      <c r="H83" s="1"/>
      <c r="I83" s="71"/>
      <c r="J83" s="65">
        <v>3</v>
      </c>
      <c r="K83" s="68"/>
      <c r="L83" s="74"/>
      <c r="M83" s="83"/>
      <c r="N83" s="88"/>
      <c r="O83" s="92"/>
      <c r="P83" s="88"/>
      <c r="Q83" s="92"/>
      <c r="R83" s="96"/>
      <c r="S83" s="101"/>
      <c r="T83" s="102"/>
    </row>
    <row r="84" spans="1:23" x14ac:dyDescent="0.3">
      <c r="A84" s="46"/>
      <c r="B84">
        <v>2</v>
      </c>
      <c r="C84" t="s">
        <v>147</v>
      </c>
      <c r="D84" t="s">
        <v>148</v>
      </c>
      <c r="F84" t="s">
        <v>38</v>
      </c>
      <c r="G84" s="80">
        <f>SUM(H84:W84)</f>
        <v>3</v>
      </c>
      <c r="H84" s="1"/>
      <c r="I84" s="71"/>
      <c r="J84" s="65"/>
      <c r="K84" s="68">
        <v>3</v>
      </c>
      <c r="L84" s="74"/>
      <c r="M84" s="83"/>
      <c r="N84" s="88"/>
      <c r="O84" s="92"/>
      <c r="P84" s="88"/>
      <c r="Q84" s="92"/>
      <c r="R84" s="96"/>
      <c r="S84" s="101"/>
      <c r="T84" s="102"/>
    </row>
    <row r="85" spans="1:23" x14ac:dyDescent="0.3">
      <c r="A85" s="46"/>
      <c r="B85">
        <v>2</v>
      </c>
      <c r="C85" t="s">
        <v>133</v>
      </c>
      <c r="D85" t="s">
        <v>134</v>
      </c>
      <c r="F85" t="s">
        <v>135</v>
      </c>
      <c r="G85" s="80">
        <f>SUM(H85:W85)</f>
        <v>3</v>
      </c>
      <c r="I85" s="75"/>
      <c r="J85" s="69"/>
      <c r="K85" s="68">
        <v>3</v>
      </c>
      <c r="L85" s="76"/>
      <c r="M85" s="83"/>
      <c r="N85" s="88"/>
      <c r="O85" s="92"/>
      <c r="P85" s="88"/>
      <c r="Q85" s="92"/>
      <c r="R85" s="96"/>
      <c r="S85" s="101"/>
      <c r="T85" s="102"/>
    </row>
    <row r="86" spans="1:23" ht="15" thickBot="1" x14ac:dyDescent="0.35">
      <c r="A86" s="46"/>
      <c r="B86"/>
      <c r="G86" s="80"/>
      <c r="I86" s="75"/>
      <c r="J86" s="69"/>
      <c r="K86" s="70"/>
      <c r="L86" s="76"/>
      <c r="M86" s="84"/>
      <c r="N86" s="89"/>
      <c r="O86" s="93"/>
      <c r="P86" s="89"/>
      <c r="Q86" s="93"/>
      <c r="R86" s="97"/>
      <c r="S86" s="103"/>
      <c r="T86" s="104"/>
    </row>
    <row r="87" spans="1:23" ht="15" thickBot="1" x14ac:dyDescent="0.35">
      <c r="A87" s="46">
        <v>70</v>
      </c>
      <c r="B87">
        <v>1</v>
      </c>
      <c r="C87" t="s">
        <v>136</v>
      </c>
      <c r="D87" t="s">
        <v>137</v>
      </c>
      <c r="F87" t="s">
        <v>130</v>
      </c>
      <c r="G87" s="80">
        <f>SUM(H87:W87)</f>
        <v>17</v>
      </c>
      <c r="H87" s="1"/>
      <c r="I87" s="77"/>
      <c r="J87" s="78">
        <v>5</v>
      </c>
      <c r="K87" s="79">
        <v>5</v>
      </c>
      <c r="L87" s="124">
        <v>7</v>
      </c>
      <c r="M87" s="125"/>
    </row>
  </sheetData>
  <sortState ref="A27:L32">
    <sortCondition descending="1" ref="G28"/>
  </sortState>
  <phoneticPr fontId="0" type="noConversion"/>
  <pageMargins left="0.7" right="0.7" top="0.75" bottom="0.75" header="0.3" footer="0.3"/>
  <pageSetup paperSize="9" orientation="portrait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HP</cp:lastModifiedBy>
  <cp:lastPrinted>2017-03-01T08:39:17Z</cp:lastPrinted>
  <dcterms:created xsi:type="dcterms:W3CDTF">2015-01-20T20:44:01Z</dcterms:created>
  <dcterms:modified xsi:type="dcterms:W3CDTF">2017-03-14T19:28:11Z</dcterms:modified>
</cp:coreProperties>
</file>